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hristophe MOUSSERON\Documents\"/>
    </mc:Choice>
  </mc:AlternateContent>
  <bookViews>
    <workbookView xWindow="0" yWindow="0" windowWidth="28800" windowHeight="12210" tabRatio="497" firstSheet="1" activeTab="1"/>
  </bookViews>
  <sheets>
    <sheet name="Configuration" sheetId="2" r:id="rId1"/>
    <sheet name="Evaluations" sheetId="1" r:id="rId2"/>
    <sheet name="Informations" sheetId="5" r:id="rId3"/>
    <sheet name="Bilan élève" sheetId="3" r:id="rId4"/>
    <sheet name="Bilan élève LSU" sheetId="6" r:id="rId5"/>
    <sheet name="Bilan classe" sheetId="4" r:id="rId6"/>
  </sheets>
  <definedNames>
    <definedName name="_xlnm._FilterDatabase" localSheetId="3" hidden="1">'Bilan élève'!$A$10:$F$350</definedName>
    <definedName name="_xlnm._FilterDatabase" localSheetId="1" hidden="1">Evaluations!$A$7:$H$10</definedName>
    <definedName name="_xlnm.Print_Titles" localSheetId="1">Evaluations!$A:$H</definedName>
    <definedName name="liste_compétences">Evaluations!$G$8:$G$349</definedName>
    <definedName name="Liste_évaluations">Evaluations!$D$8:$D$349</definedName>
    <definedName name="Listecompétences">Evaluations!$G$8:$G$350</definedName>
    <definedName name="MatièresLSU" comment="Matières LSU">Configuration!$L$2:$L$21</definedName>
    <definedName name="Notes">Evaluations!$I$8:$DW$350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L3" i="1"/>
  <c r="AM3" i="1"/>
  <c r="AN3" i="1"/>
  <c r="AO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F18" i="3"/>
  <c r="D33" i="3"/>
  <c r="E9" i="6"/>
  <c r="A11" i="3"/>
  <c r="A12" i="3"/>
  <c r="A13" i="3"/>
  <c r="A17" i="3"/>
  <c r="A20" i="3"/>
  <c r="A21" i="3"/>
  <c r="A22" i="3"/>
  <c r="A23" i="3"/>
  <c r="A24" i="3"/>
  <c r="A25" i="3"/>
  <c r="A26" i="3"/>
  <c r="F11" i="3"/>
  <c r="F12" i="3"/>
  <c r="F13" i="3"/>
  <c r="F17" i="3"/>
  <c r="F14" i="3"/>
  <c r="F15" i="3"/>
  <c r="F16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E13" i="6"/>
  <c r="E14" i="6"/>
  <c r="A27" i="3"/>
  <c r="A28" i="3"/>
  <c r="A29" i="3"/>
  <c r="A30" i="3"/>
  <c r="A31" i="3"/>
  <c r="A32" i="3"/>
  <c r="E15" i="6"/>
  <c r="E16" i="6"/>
  <c r="E17" i="6"/>
  <c r="E18" i="6"/>
  <c r="E19" i="6"/>
  <c r="E20" i="6"/>
  <c r="E21" i="6"/>
  <c r="E22" i="6"/>
  <c r="E23" i="6"/>
  <c r="A19" i="3"/>
  <c r="E24" i="6"/>
  <c r="E25" i="6"/>
  <c r="E26" i="6"/>
  <c r="E27" i="6"/>
  <c r="E28" i="6"/>
  <c r="E10" i="6"/>
  <c r="E11" i="6"/>
  <c r="A14" i="3"/>
  <c r="A15" i="3"/>
  <c r="A16" i="3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9" i="6"/>
  <c r="D10" i="6"/>
  <c r="D11" i="6"/>
  <c r="F9" i="6"/>
  <c r="G9" i="6"/>
  <c r="F10" i="6"/>
  <c r="G10" i="6"/>
  <c r="F11" i="6"/>
  <c r="G11" i="6"/>
  <c r="D12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E3" i="3"/>
  <c r="B6" i="6"/>
  <c r="C5" i="3"/>
  <c r="B4" i="6"/>
  <c r="C4" i="3"/>
  <c r="B3" i="6"/>
  <c r="B2" i="6"/>
  <c r="G12" i="3"/>
  <c r="G13" i="3"/>
  <c r="E14" i="3"/>
  <c r="G14" i="3"/>
  <c r="E15" i="3"/>
  <c r="G15" i="3"/>
  <c r="E16" i="3"/>
  <c r="G16" i="3"/>
  <c r="G11" i="3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6" i="4"/>
  <c r="C20" i="4"/>
  <c r="E20" i="4"/>
  <c r="F20" i="4"/>
  <c r="D54" i="4"/>
  <c r="C54" i="4"/>
  <c r="E54" i="4"/>
  <c r="F54" i="4"/>
  <c r="D55" i="4"/>
  <c r="C55" i="4"/>
  <c r="E55" i="4"/>
  <c r="F55" i="4"/>
  <c r="D56" i="4"/>
  <c r="C56" i="4"/>
  <c r="E56" i="4"/>
  <c r="F56" i="4"/>
  <c r="D57" i="4"/>
  <c r="C57" i="4"/>
  <c r="E57" i="4"/>
  <c r="F57" i="4"/>
  <c r="D58" i="4"/>
  <c r="C58" i="4"/>
  <c r="E58" i="4"/>
  <c r="F58" i="4"/>
  <c r="D59" i="4"/>
  <c r="C59" i="4"/>
  <c r="E59" i="4"/>
  <c r="F59" i="4"/>
  <c r="D60" i="4"/>
  <c r="C60" i="4"/>
  <c r="E60" i="4"/>
  <c r="F60" i="4"/>
  <c r="D61" i="4"/>
  <c r="C61" i="4"/>
  <c r="E61" i="4"/>
  <c r="F61" i="4"/>
  <c r="D62" i="4"/>
  <c r="C62" i="4"/>
  <c r="E62" i="4"/>
  <c r="F62" i="4"/>
  <c r="D63" i="4"/>
  <c r="C63" i="4"/>
  <c r="E63" i="4"/>
  <c r="F63" i="4"/>
  <c r="D64" i="4"/>
  <c r="C64" i="4"/>
  <c r="E64" i="4"/>
  <c r="F64" i="4"/>
  <c r="D65" i="4"/>
  <c r="C65" i="4"/>
  <c r="E65" i="4"/>
  <c r="F65" i="4"/>
  <c r="D66" i="4"/>
  <c r="C66" i="4"/>
  <c r="E66" i="4"/>
  <c r="F66" i="4"/>
  <c r="D67" i="4"/>
  <c r="C67" i="4"/>
  <c r="E67" i="4"/>
  <c r="F67" i="4"/>
  <c r="D68" i="4"/>
  <c r="C68" i="4"/>
  <c r="E68" i="4"/>
  <c r="F68" i="4"/>
  <c r="D69" i="4"/>
  <c r="C69" i="4"/>
  <c r="E69" i="4"/>
  <c r="F69" i="4"/>
  <c r="D70" i="4"/>
  <c r="C70" i="4"/>
  <c r="E70" i="4"/>
  <c r="F70" i="4"/>
  <c r="D71" i="4"/>
  <c r="C71" i="4"/>
  <c r="E71" i="4"/>
  <c r="F71" i="4"/>
  <c r="D72" i="4"/>
  <c r="C72" i="4"/>
  <c r="E72" i="4"/>
  <c r="F72" i="4"/>
  <c r="D73" i="4"/>
  <c r="C73" i="4"/>
  <c r="E73" i="4"/>
  <c r="F73" i="4"/>
  <c r="D74" i="4"/>
  <c r="C74" i="4"/>
  <c r="E74" i="4"/>
  <c r="F74" i="4"/>
  <c r="D75" i="4"/>
  <c r="C75" i="4"/>
  <c r="E75" i="4"/>
  <c r="F75" i="4"/>
  <c r="D76" i="4"/>
  <c r="C76" i="4"/>
  <c r="E76" i="4"/>
  <c r="F76" i="4"/>
  <c r="D77" i="4"/>
  <c r="C77" i="4"/>
  <c r="E77" i="4"/>
  <c r="F77" i="4"/>
  <c r="D78" i="4"/>
  <c r="C78" i="4"/>
  <c r="E78" i="4"/>
  <c r="F78" i="4"/>
  <c r="D79" i="4"/>
  <c r="C79" i="4"/>
  <c r="E79" i="4"/>
  <c r="F79" i="4"/>
  <c r="D80" i="4"/>
  <c r="C80" i="4"/>
  <c r="E80" i="4"/>
  <c r="F80" i="4"/>
  <c r="D81" i="4"/>
  <c r="C81" i="4"/>
  <c r="E81" i="4"/>
  <c r="F81" i="4"/>
  <c r="D82" i="4"/>
  <c r="C82" i="4"/>
  <c r="E82" i="4"/>
  <c r="F82" i="4"/>
  <c r="D83" i="4"/>
  <c r="C83" i="4"/>
  <c r="E83" i="4"/>
  <c r="F83" i="4"/>
  <c r="D84" i="4"/>
  <c r="C84" i="4"/>
  <c r="E84" i="4"/>
  <c r="F84" i="4"/>
  <c r="D85" i="4"/>
  <c r="C85" i="4"/>
  <c r="E85" i="4"/>
  <c r="F85" i="4"/>
  <c r="D86" i="4"/>
  <c r="C86" i="4"/>
  <c r="E86" i="4"/>
  <c r="F86" i="4"/>
  <c r="D87" i="4"/>
  <c r="C87" i="4"/>
  <c r="E87" i="4"/>
  <c r="F87" i="4"/>
  <c r="D88" i="4"/>
  <c r="C88" i="4"/>
  <c r="E88" i="4"/>
  <c r="F88" i="4"/>
  <c r="D89" i="4"/>
  <c r="C89" i="4"/>
  <c r="E89" i="4"/>
  <c r="F89" i="4"/>
  <c r="D90" i="4"/>
  <c r="C90" i="4"/>
  <c r="E90" i="4"/>
  <c r="F90" i="4"/>
  <c r="D91" i="4"/>
  <c r="C91" i="4"/>
  <c r="E91" i="4"/>
  <c r="F91" i="4"/>
  <c r="D92" i="4"/>
  <c r="C92" i="4"/>
  <c r="E92" i="4"/>
  <c r="F92" i="4"/>
  <c r="D93" i="4"/>
  <c r="C93" i="4"/>
  <c r="E93" i="4"/>
  <c r="F93" i="4"/>
  <c r="D94" i="4"/>
  <c r="C94" i="4"/>
  <c r="E94" i="4"/>
  <c r="F94" i="4"/>
  <c r="D95" i="4"/>
  <c r="C95" i="4"/>
  <c r="E95" i="4"/>
  <c r="F95" i="4"/>
  <c r="D96" i="4"/>
  <c r="C96" i="4"/>
  <c r="E96" i="4"/>
  <c r="F96" i="4"/>
  <c r="D97" i="4"/>
  <c r="C97" i="4"/>
  <c r="E97" i="4"/>
  <c r="F97" i="4"/>
  <c r="D98" i="4"/>
  <c r="C98" i="4"/>
  <c r="E98" i="4"/>
  <c r="F98" i="4"/>
  <c r="D99" i="4"/>
  <c r="C99" i="4"/>
  <c r="E99" i="4"/>
  <c r="F99" i="4"/>
  <c r="D100" i="4"/>
  <c r="C100" i="4"/>
  <c r="E100" i="4"/>
  <c r="F100" i="4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G33" i="3"/>
  <c r="H34" i="3"/>
  <c r="G34" i="3"/>
  <c r="H35" i="3"/>
  <c r="G35" i="3"/>
  <c r="H36" i="3"/>
  <c r="G36" i="3"/>
  <c r="H37" i="3"/>
  <c r="G37" i="3"/>
  <c r="H38" i="3"/>
  <c r="G38" i="3"/>
  <c r="H39" i="3"/>
  <c r="G39" i="3"/>
  <c r="H40" i="3"/>
  <c r="G40" i="3"/>
  <c r="H41" i="3"/>
  <c r="G41" i="3"/>
  <c r="H42" i="3"/>
  <c r="G42" i="3"/>
  <c r="H43" i="3"/>
  <c r="G43" i="3"/>
  <c r="H44" i="3"/>
  <c r="G44" i="3"/>
  <c r="H45" i="3"/>
  <c r="G45" i="3"/>
  <c r="H46" i="3"/>
  <c r="G46" i="3"/>
  <c r="H47" i="3"/>
  <c r="G47" i="3"/>
  <c r="H48" i="3"/>
  <c r="G48" i="3"/>
  <c r="H49" i="3"/>
  <c r="G49" i="3"/>
  <c r="H50" i="3"/>
  <c r="G50" i="3"/>
  <c r="H51" i="3"/>
  <c r="G51" i="3"/>
  <c r="H52" i="3"/>
  <c r="G52" i="3"/>
  <c r="H53" i="3"/>
  <c r="G53" i="3"/>
  <c r="H54" i="3"/>
  <c r="G54" i="3"/>
  <c r="H55" i="3"/>
  <c r="G55" i="3"/>
  <c r="H56" i="3"/>
  <c r="G56" i="3"/>
  <c r="H57" i="3"/>
  <c r="G57" i="3"/>
  <c r="H58" i="3"/>
  <c r="G58" i="3"/>
  <c r="H59" i="3"/>
  <c r="G59" i="3"/>
  <c r="H60" i="3"/>
  <c r="G60" i="3"/>
  <c r="H61" i="3"/>
  <c r="G61" i="3"/>
  <c r="H62" i="3"/>
  <c r="G62" i="3"/>
  <c r="H63" i="3"/>
  <c r="G63" i="3"/>
  <c r="H64" i="3"/>
  <c r="G64" i="3"/>
  <c r="H65" i="3"/>
  <c r="G65" i="3"/>
  <c r="H66" i="3"/>
  <c r="G66" i="3"/>
  <c r="H67" i="3"/>
  <c r="G67" i="3"/>
  <c r="H68" i="3"/>
  <c r="G68" i="3"/>
  <c r="H69" i="3"/>
  <c r="G69" i="3"/>
  <c r="H70" i="3"/>
  <c r="G70" i="3"/>
  <c r="H71" i="3"/>
  <c r="G71" i="3"/>
  <c r="H72" i="3"/>
  <c r="G72" i="3"/>
  <c r="H73" i="3"/>
  <c r="G73" i="3"/>
  <c r="H74" i="3"/>
  <c r="G74" i="3"/>
  <c r="H75" i="3"/>
  <c r="G75" i="3"/>
  <c r="H76" i="3"/>
  <c r="G76" i="3"/>
  <c r="H77" i="3"/>
  <c r="G77" i="3"/>
  <c r="H78" i="3"/>
  <c r="G78" i="3"/>
  <c r="H79" i="3"/>
  <c r="G79" i="3"/>
  <c r="H80" i="3"/>
  <c r="G80" i="3"/>
  <c r="H81" i="3"/>
  <c r="G81" i="3"/>
  <c r="H82" i="3"/>
  <c r="G82" i="3"/>
  <c r="H83" i="3"/>
  <c r="G83" i="3"/>
  <c r="H84" i="3"/>
  <c r="G84" i="3"/>
  <c r="H85" i="3"/>
  <c r="G85" i="3"/>
  <c r="H86" i="3"/>
  <c r="G86" i="3"/>
  <c r="H87" i="3"/>
  <c r="G87" i="3"/>
  <c r="H88" i="3"/>
  <c r="G88" i="3"/>
  <c r="H89" i="3"/>
  <c r="G89" i="3"/>
  <c r="H90" i="3"/>
  <c r="G90" i="3"/>
  <c r="H91" i="3"/>
  <c r="G91" i="3"/>
  <c r="H92" i="3"/>
  <c r="G92" i="3"/>
  <c r="H93" i="3"/>
  <c r="G93" i="3"/>
  <c r="H94" i="3"/>
  <c r="G94" i="3"/>
  <c r="H95" i="3"/>
  <c r="G95" i="3"/>
  <c r="H96" i="3"/>
  <c r="G96" i="3"/>
  <c r="H97" i="3"/>
  <c r="G97" i="3"/>
  <c r="H98" i="3"/>
  <c r="G98" i="3"/>
  <c r="H99" i="3"/>
  <c r="G99" i="3"/>
  <c r="H100" i="3"/>
  <c r="G100" i="3"/>
  <c r="H101" i="3"/>
  <c r="G101" i="3"/>
  <c r="H102" i="3"/>
  <c r="G102" i="3"/>
  <c r="H103" i="3"/>
  <c r="G103" i="3"/>
  <c r="H104" i="3"/>
  <c r="G104" i="3"/>
  <c r="H105" i="3"/>
  <c r="G105" i="3"/>
  <c r="H106" i="3"/>
  <c r="G106" i="3"/>
  <c r="H107" i="3"/>
  <c r="G107" i="3"/>
  <c r="H108" i="3"/>
  <c r="G108" i="3"/>
  <c r="H109" i="3"/>
  <c r="G109" i="3"/>
  <c r="H110" i="3"/>
  <c r="G110" i="3"/>
  <c r="H111" i="3"/>
  <c r="G111" i="3"/>
  <c r="H112" i="3"/>
  <c r="G112" i="3"/>
  <c r="H113" i="3"/>
  <c r="G113" i="3"/>
  <c r="H114" i="3"/>
  <c r="G114" i="3"/>
  <c r="H115" i="3"/>
  <c r="G115" i="3"/>
  <c r="H116" i="3"/>
  <c r="G116" i="3"/>
  <c r="H117" i="3"/>
  <c r="G117" i="3"/>
  <c r="H118" i="3"/>
  <c r="G118" i="3"/>
  <c r="H119" i="3"/>
  <c r="G119" i="3"/>
  <c r="H120" i="3"/>
  <c r="G120" i="3"/>
  <c r="H121" i="3"/>
  <c r="G121" i="3"/>
  <c r="H122" i="3"/>
  <c r="G122" i="3"/>
  <c r="H123" i="3"/>
  <c r="G123" i="3"/>
  <c r="H124" i="3"/>
  <c r="G124" i="3"/>
  <c r="H125" i="3"/>
  <c r="G125" i="3"/>
  <c r="H126" i="3"/>
  <c r="G126" i="3"/>
  <c r="H127" i="3"/>
  <c r="G127" i="3"/>
  <c r="H128" i="3"/>
  <c r="G128" i="3"/>
  <c r="H129" i="3"/>
  <c r="G129" i="3"/>
  <c r="H130" i="3"/>
  <c r="G130" i="3"/>
  <c r="H131" i="3"/>
  <c r="G131" i="3"/>
  <c r="H132" i="3"/>
  <c r="G132" i="3"/>
  <c r="H133" i="3"/>
  <c r="G133" i="3"/>
  <c r="H134" i="3"/>
  <c r="G134" i="3"/>
  <c r="H135" i="3"/>
  <c r="G135" i="3"/>
  <c r="H136" i="3"/>
  <c r="G136" i="3"/>
  <c r="H137" i="3"/>
  <c r="G137" i="3"/>
  <c r="H138" i="3"/>
  <c r="G138" i="3"/>
  <c r="H139" i="3"/>
  <c r="G139" i="3"/>
  <c r="H140" i="3"/>
  <c r="G140" i="3"/>
  <c r="H141" i="3"/>
  <c r="G141" i="3"/>
  <c r="H142" i="3"/>
  <c r="G142" i="3"/>
  <c r="H143" i="3"/>
  <c r="G143" i="3"/>
  <c r="H144" i="3"/>
  <c r="G144" i="3"/>
  <c r="H145" i="3"/>
  <c r="G145" i="3"/>
  <c r="H146" i="3"/>
  <c r="G146" i="3"/>
  <c r="H147" i="3"/>
  <c r="G147" i="3"/>
  <c r="H148" i="3"/>
  <c r="G148" i="3"/>
  <c r="H149" i="3"/>
  <c r="G149" i="3"/>
  <c r="H150" i="3"/>
  <c r="G150" i="3"/>
  <c r="H151" i="3"/>
  <c r="G151" i="3"/>
  <c r="H152" i="3"/>
  <c r="G152" i="3"/>
  <c r="H153" i="3"/>
  <c r="G153" i="3"/>
  <c r="H154" i="3"/>
  <c r="G154" i="3"/>
  <c r="H155" i="3"/>
  <c r="G155" i="3"/>
  <c r="H156" i="3"/>
  <c r="G156" i="3"/>
  <c r="H157" i="3"/>
  <c r="G157" i="3"/>
  <c r="H158" i="3"/>
  <c r="G158" i="3"/>
  <c r="H159" i="3"/>
  <c r="G159" i="3"/>
  <c r="H160" i="3"/>
  <c r="G160" i="3"/>
  <c r="H161" i="3"/>
  <c r="G161" i="3"/>
  <c r="H162" i="3"/>
  <c r="G162" i="3"/>
  <c r="H163" i="3"/>
  <c r="G163" i="3"/>
  <c r="H164" i="3"/>
  <c r="G164" i="3"/>
  <c r="H165" i="3"/>
  <c r="G165" i="3"/>
  <c r="H166" i="3"/>
  <c r="G166" i="3"/>
  <c r="H167" i="3"/>
  <c r="G167" i="3"/>
  <c r="H168" i="3"/>
  <c r="G168" i="3"/>
  <c r="H169" i="3"/>
  <c r="G169" i="3"/>
  <c r="H170" i="3"/>
  <c r="G170" i="3"/>
  <c r="H171" i="3"/>
  <c r="G171" i="3"/>
  <c r="H172" i="3"/>
  <c r="G172" i="3"/>
  <c r="H173" i="3"/>
  <c r="G173" i="3"/>
  <c r="H174" i="3"/>
  <c r="G174" i="3"/>
  <c r="H175" i="3"/>
  <c r="G175" i="3"/>
  <c r="H176" i="3"/>
  <c r="G176" i="3"/>
  <c r="H177" i="3"/>
  <c r="G177" i="3"/>
  <c r="H178" i="3"/>
  <c r="G178" i="3"/>
  <c r="H179" i="3"/>
  <c r="G179" i="3"/>
  <c r="H180" i="3"/>
  <c r="G180" i="3"/>
  <c r="H181" i="3"/>
  <c r="G181" i="3"/>
  <c r="H182" i="3"/>
  <c r="G182" i="3"/>
  <c r="H183" i="3"/>
  <c r="G183" i="3"/>
  <c r="H184" i="3"/>
  <c r="G184" i="3"/>
  <c r="H185" i="3"/>
  <c r="G185" i="3"/>
  <c r="H186" i="3"/>
  <c r="G186" i="3"/>
  <c r="H187" i="3"/>
  <c r="G187" i="3"/>
  <c r="H188" i="3"/>
  <c r="G188" i="3"/>
  <c r="H189" i="3"/>
  <c r="G189" i="3"/>
  <c r="H190" i="3"/>
  <c r="G190" i="3"/>
  <c r="H191" i="3"/>
  <c r="G191" i="3"/>
  <c r="H192" i="3"/>
  <c r="G192" i="3"/>
  <c r="H193" i="3"/>
  <c r="G193" i="3"/>
  <c r="H194" i="3"/>
  <c r="G194" i="3"/>
  <c r="H195" i="3"/>
  <c r="G195" i="3"/>
  <c r="H196" i="3"/>
  <c r="G196" i="3"/>
  <c r="H197" i="3"/>
  <c r="G197" i="3"/>
  <c r="H198" i="3"/>
  <c r="G198" i="3"/>
  <c r="H199" i="3"/>
  <c r="G199" i="3"/>
  <c r="H200" i="3"/>
  <c r="G200" i="3"/>
  <c r="H201" i="3"/>
  <c r="G201" i="3"/>
  <c r="H202" i="3"/>
  <c r="G202" i="3"/>
  <c r="H203" i="3"/>
  <c r="G203" i="3"/>
  <c r="H204" i="3"/>
  <c r="G204" i="3"/>
  <c r="H205" i="3"/>
  <c r="G205" i="3"/>
  <c r="H206" i="3"/>
  <c r="G206" i="3"/>
  <c r="H207" i="3"/>
  <c r="G207" i="3"/>
  <c r="H208" i="3"/>
  <c r="G208" i="3"/>
  <c r="H209" i="3"/>
  <c r="G209" i="3"/>
  <c r="H210" i="3"/>
  <c r="G210" i="3"/>
  <c r="H211" i="3"/>
  <c r="G211" i="3"/>
  <c r="H212" i="3"/>
  <c r="G212" i="3"/>
  <c r="H213" i="3"/>
  <c r="G213" i="3"/>
  <c r="H214" i="3"/>
  <c r="G214" i="3"/>
  <c r="H215" i="3"/>
  <c r="G215" i="3"/>
  <c r="H216" i="3"/>
  <c r="G216" i="3"/>
  <c r="H217" i="3"/>
  <c r="G217" i="3"/>
  <c r="H218" i="3"/>
  <c r="G218" i="3"/>
  <c r="H219" i="3"/>
  <c r="G219" i="3"/>
  <c r="H220" i="3"/>
  <c r="G220" i="3"/>
  <c r="H221" i="3"/>
  <c r="G221" i="3"/>
  <c r="H222" i="3"/>
  <c r="G222" i="3"/>
  <c r="H223" i="3"/>
  <c r="G223" i="3"/>
  <c r="H224" i="3"/>
  <c r="G224" i="3"/>
  <c r="H225" i="3"/>
  <c r="G225" i="3"/>
  <c r="H226" i="3"/>
  <c r="G226" i="3"/>
  <c r="H227" i="3"/>
  <c r="G227" i="3"/>
  <c r="H228" i="3"/>
  <c r="G228" i="3"/>
  <c r="H229" i="3"/>
  <c r="G229" i="3"/>
  <c r="H230" i="3"/>
  <c r="G230" i="3"/>
  <c r="H231" i="3"/>
  <c r="G231" i="3"/>
  <c r="H232" i="3"/>
  <c r="G232" i="3"/>
  <c r="H233" i="3"/>
  <c r="G233" i="3"/>
  <c r="H234" i="3"/>
  <c r="G234" i="3"/>
  <c r="H235" i="3"/>
  <c r="G235" i="3"/>
  <c r="H236" i="3"/>
  <c r="G236" i="3"/>
  <c r="H237" i="3"/>
  <c r="G237" i="3"/>
  <c r="H238" i="3"/>
  <c r="G238" i="3"/>
  <c r="H239" i="3"/>
  <c r="G239" i="3"/>
  <c r="H240" i="3"/>
  <c r="G240" i="3"/>
  <c r="H241" i="3"/>
  <c r="G241" i="3"/>
  <c r="H242" i="3"/>
  <c r="G242" i="3"/>
  <c r="H243" i="3"/>
  <c r="G243" i="3"/>
  <c r="H244" i="3"/>
  <c r="G244" i="3"/>
  <c r="H245" i="3"/>
  <c r="G245" i="3"/>
  <c r="H246" i="3"/>
  <c r="G246" i="3"/>
  <c r="H247" i="3"/>
  <c r="G247" i="3"/>
  <c r="H248" i="3"/>
  <c r="G248" i="3"/>
  <c r="H249" i="3"/>
  <c r="G249" i="3"/>
  <c r="H250" i="3"/>
  <c r="G250" i="3"/>
  <c r="H251" i="3"/>
  <c r="G251" i="3"/>
  <c r="H252" i="3"/>
  <c r="G252" i="3"/>
  <c r="H253" i="3"/>
  <c r="G253" i="3"/>
  <c r="H254" i="3"/>
  <c r="G254" i="3"/>
  <c r="H255" i="3"/>
  <c r="G255" i="3"/>
  <c r="H256" i="3"/>
  <c r="G256" i="3"/>
  <c r="H257" i="3"/>
  <c r="G257" i="3"/>
  <c r="H258" i="3"/>
  <c r="G258" i="3"/>
  <c r="H259" i="3"/>
  <c r="G259" i="3"/>
  <c r="H260" i="3"/>
  <c r="G260" i="3"/>
  <c r="H261" i="3"/>
  <c r="G261" i="3"/>
  <c r="H262" i="3"/>
  <c r="G262" i="3"/>
  <c r="H263" i="3"/>
  <c r="G263" i="3"/>
  <c r="H264" i="3"/>
  <c r="G264" i="3"/>
  <c r="H265" i="3"/>
  <c r="G265" i="3"/>
  <c r="H266" i="3"/>
  <c r="G266" i="3"/>
  <c r="H267" i="3"/>
  <c r="G267" i="3"/>
  <c r="H268" i="3"/>
  <c r="G268" i="3"/>
  <c r="H269" i="3"/>
  <c r="G269" i="3"/>
  <c r="H270" i="3"/>
  <c r="G270" i="3"/>
  <c r="H271" i="3"/>
  <c r="G271" i="3"/>
  <c r="H272" i="3"/>
  <c r="G272" i="3"/>
  <c r="H273" i="3"/>
  <c r="G273" i="3"/>
  <c r="H274" i="3"/>
  <c r="G274" i="3"/>
  <c r="H275" i="3"/>
  <c r="G275" i="3"/>
  <c r="H276" i="3"/>
  <c r="G276" i="3"/>
  <c r="H277" i="3"/>
  <c r="G277" i="3"/>
  <c r="H278" i="3"/>
  <c r="G278" i="3"/>
  <c r="H279" i="3"/>
  <c r="G279" i="3"/>
  <c r="H280" i="3"/>
  <c r="G280" i="3"/>
  <c r="H281" i="3"/>
  <c r="G281" i="3"/>
  <c r="H282" i="3"/>
  <c r="G282" i="3"/>
  <c r="H283" i="3"/>
  <c r="G283" i="3"/>
  <c r="H284" i="3"/>
  <c r="G284" i="3"/>
  <c r="H285" i="3"/>
  <c r="G285" i="3"/>
  <c r="H286" i="3"/>
  <c r="G286" i="3"/>
  <c r="H287" i="3"/>
  <c r="G287" i="3"/>
  <c r="H288" i="3"/>
  <c r="G288" i="3"/>
  <c r="H289" i="3"/>
  <c r="G289" i="3"/>
  <c r="H290" i="3"/>
  <c r="G290" i="3"/>
  <c r="H291" i="3"/>
  <c r="G291" i="3"/>
  <c r="H292" i="3"/>
  <c r="G292" i="3"/>
  <c r="H293" i="3"/>
  <c r="G293" i="3"/>
  <c r="H294" i="3"/>
  <c r="G294" i="3"/>
  <c r="H295" i="3"/>
  <c r="G295" i="3"/>
  <c r="H296" i="3"/>
  <c r="G296" i="3"/>
  <c r="H297" i="3"/>
  <c r="G297" i="3"/>
  <c r="H298" i="3"/>
  <c r="G298" i="3"/>
  <c r="H299" i="3"/>
  <c r="G299" i="3"/>
  <c r="H300" i="3"/>
  <c r="G300" i="3"/>
  <c r="H301" i="3"/>
  <c r="G301" i="3"/>
  <c r="H302" i="3"/>
  <c r="G302" i="3"/>
  <c r="H303" i="3"/>
  <c r="G303" i="3"/>
  <c r="H304" i="3"/>
  <c r="G304" i="3"/>
  <c r="H305" i="3"/>
  <c r="G305" i="3"/>
  <c r="H306" i="3"/>
  <c r="G306" i="3"/>
  <c r="H307" i="3"/>
  <c r="G307" i="3"/>
  <c r="H308" i="3"/>
  <c r="G308" i="3"/>
  <c r="H309" i="3"/>
  <c r="G309" i="3"/>
  <c r="H310" i="3"/>
  <c r="G310" i="3"/>
  <c r="H311" i="3"/>
  <c r="G311" i="3"/>
  <c r="H312" i="3"/>
  <c r="G312" i="3"/>
  <c r="H313" i="3"/>
  <c r="G313" i="3"/>
  <c r="H314" i="3"/>
  <c r="G314" i="3"/>
  <c r="H315" i="3"/>
  <c r="G315" i="3"/>
  <c r="H316" i="3"/>
  <c r="G316" i="3"/>
  <c r="H317" i="3"/>
  <c r="G317" i="3"/>
  <c r="H318" i="3"/>
  <c r="G318" i="3"/>
  <c r="H319" i="3"/>
  <c r="G319" i="3"/>
  <c r="H320" i="3"/>
  <c r="G320" i="3"/>
  <c r="H321" i="3"/>
  <c r="G321" i="3"/>
  <c r="H322" i="3"/>
  <c r="G322" i="3"/>
  <c r="H323" i="3"/>
  <c r="G323" i="3"/>
  <c r="H324" i="3"/>
  <c r="G324" i="3"/>
  <c r="H325" i="3"/>
  <c r="G325" i="3"/>
  <c r="H326" i="3"/>
  <c r="G326" i="3"/>
  <c r="H327" i="3"/>
  <c r="G327" i="3"/>
  <c r="H328" i="3"/>
  <c r="G328" i="3"/>
  <c r="H329" i="3"/>
  <c r="G329" i="3"/>
  <c r="H330" i="3"/>
  <c r="G330" i="3"/>
  <c r="H331" i="3"/>
  <c r="G331" i="3"/>
  <c r="H332" i="3"/>
  <c r="G332" i="3"/>
  <c r="H333" i="3"/>
  <c r="G333" i="3"/>
  <c r="H334" i="3"/>
  <c r="G334" i="3"/>
  <c r="H335" i="3"/>
  <c r="G335" i="3"/>
  <c r="H336" i="3"/>
  <c r="G336" i="3"/>
  <c r="H337" i="3"/>
  <c r="G337" i="3"/>
  <c r="H338" i="3"/>
  <c r="G338" i="3"/>
  <c r="H339" i="3"/>
  <c r="G339" i="3"/>
  <c r="H340" i="3"/>
  <c r="G340" i="3"/>
  <c r="H341" i="3"/>
  <c r="G341" i="3"/>
  <c r="H342" i="3"/>
  <c r="G342" i="3"/>
  <c r="H343" i="3"/>
  <c r="G343" i="3"/>
  <c r="H344" i="3"/>
  <c r="G344" i="3"/>
  <c r="H345" i="3"/>
  <c r="G345" i="3"/>
  <c r="H346" i="3"/>
  <c r="G346" i="3"/>
  <c r="H347" i="3"/>
  <c r="G347" i="3"/>
  <c r="H348" i="3"/>
  <c r="G348" i="3"/>
  <c r="H349" i="3"/>
  <c r="G349" i="3"/>
  <c r="H350" i="3"/>
  <c r="G350" i="3"/>
  <c r="H11" i="3"/>
  <c r="B10" i="5"/>
  <c r="A10" i="5"/>
  <c r="B11" i="5"/>
  <c r="A11" i="5"/>
  <c r="B12" i="5"/>
  <c r="A12" i="5"/>
  <c r="B13" i="5"/>
  <c r="A13" i="5"/>
  <c r="B14" i="5"/>
  <c r="A14" i="5"/>
  <c r="C10" i="5"/>
  <c r="C11" i="5"/>
  <c r="C12" i="5"/>
  <c r="C13" i="5"/>
  <c r="C14" i="5"/>
  <c r="B15" i="5"/>
  <c r="A15" i="5"/>
  <c r="C15" i="5"/>
  <c r="B16" i="5"/>
  <c r="A16" i="5"/>
  <c r="C16" i="5"/>
  <c r="B17" i="5"/>
  <c r="A17" i="5"/>
  <c r="C17" i="5"/>
  <c r="B18" i="5"/>
  <c r="A18" i="5"/>
  <c r="C18" i="5"/>
  <c r="B19" i="5"/>
  <c r="A19" i="5"/>
  <c r="C19" i="5"/>
  <c r="B20" i="5"/>
  <c r="A20" i="5"/>
  <c r="C20" i="5"/>
  <c r="B21" i="5"/>
  <c r="A21" i="5"/>
  <c r="C21" i="5"/>
  <c r="B22" i="5"/>
  <c r="A22" i="5"/>
  <c r="C22" i="5"/>
  <c r="B23" i="5"/>
  <c r="A23" i="5"/>
  <c r="C23" i="5"/>
  <c r="B24" i="5"/>
  <c r="A24" i="5"/>
  <c r="C24" i="5"/>
  <c r="B25" i="5"/>
  <c r="A25" i="5"/>
  <c r="C25" i="5"/>
  <c r="B26" i="5"/>
  <c r="A26" i="5"/>
  <c r="C26" i="5"/>
  <c r="B27" i="5"/>
  <c r="A27" i="5"/>
  <c r="C27" i="5"/>
  <c r="B28" i="5"/>
  <c r="A28" i="5"/>
  <c r="C28" i="5"/>
  <c r="B29" i="5"/>
  <c r="A29" i="5"/>
  <c r="C29" i="5"/>
  <c r="B30" i="5"/>
  <c r="A30" i="5"/>
  <c r="C30" i="5"/>
  <c r="B31" i="5"/>
  <c r="A31" i="5"/>
  <c r="C31" i="5"/>
  <c r="B32" i="5"/>
  <c r="A32" i="5"/>
  <c r="C32" i="5"/>
  <c r="B33" i="5"/>
  <c r="A33" i="5"/>
  <c r="C33" i="5"/>
  <c r="B34" i="5"/>
  <c r="A34" i="5"/>
  <c r="C34" i="5"/>
  <c r="B35" i="5"/>
  <c r="A35" i="5"/>
  <c r="C35" i="5"/>
  <c r="B36" i="5"/>
  <c r="A36" i="5"/>
  <c r="C36" i="5"/>
  <c r="B37" i="5"/>
  <c r="A37" i="5"/>
  <c r="C37" i="5"/>
  <c r="B38" i="5"/>
  <c r="A38" i="5"/>
  <c r="C38" i="5"/>
  <c r="B39" i="5"/>
  <c r="A39" i="5"/>
  <c r="C39" i="5"/>
  <c r="B40" i="5"/>
  <c r="A40" i="5"/>
  <c r="C40" i="5"/>
  <c r="B41" i="5"/>
  <c r="A41" i="5"/>
  <c r="C41" i="5"/>
  <c r="B42" i="5"/>
  <c r="A42" i="5"/>
  <c r="C42" i="5"/>
  <c r="B43" i="5"/>
  <c r="A43" i="5"/>
  <c r="C43" i="5"/>
  <c r="B44" i="5"/>
  <c r="A44" i="5"/>
  <c r="C44" i="5"/>
  <c r="B45" i="5"/>
  <c r="A45" i="5"/>
  <c r="C45" i="5"/>
  <c r="B46" i="5"/>
  <c r="A46" i="5"/>
  <c r="C46" i="5"/>
  <c r="B47" i="5"/>
  <c r="A47" i="5"/>
  <c r="C47" i="5"/>
  <c r="B48" i="5"/>
  <c r="A48" i="5"/>
  <c r="C48" i="5"/>
  <c r="B49" i="5"/>
  <c r="A49" i="5"/>
  <c r="C49" i="5"/>
  <c r="B50" i="5"/>
  <c r="A50" i="5"/>
  <c r="C50" i="5"/>
  <c r="B51" i="5"/>
  <c r="A51" i="5"/>
  <c r="C51" i="5"/>
  <c r="B52" i="5"/>
  <c r="A52" i="5"/>
  <c r="C52" i="5"/>
  <c r="B53" i="5"/>
  <c r="A53" i="5"/>
  <c r="C53" i="5"/>
  <c r="B54" i="5"/>
  <c r="A54" i="5"/>
  <c r="C54" i="5"/>
  <c r="B55" i="5"/>
  <c r="A55" i="5"/>
  <c r="C55" i="5"/>
  <c r="B56" i="5"/>
  <c r="A56" i="5"/>
  <c r="C56" i="5"/>
  <c r="B57" i="5"/>
  <c r="A57" i="5"/>
  <c r="C57" i="5"/>
  <c r="B58" i="5"/>
  <c r="A58" i="5"/>
  <c r="C58" i="5"/>
  <c r="B59" i="5"/>
  <c r="A59" i="5"/>
  <c r="C59" i="5"/>
  <c r="B60" i="5"/>
  <c r="A60" i="5"/>
  <c r="C60" i="5"/>
  <c r="B61" i="5"/>
  <c r="A61" i="5"/>
  <c r="C61" i="5"/>
  <c r="B62" i="5"/>
  <c r="A62" i="5"/>
  <c r="C62" i="5"/>
  <c r="B63" i="5"/>
  <c r="A63" i="5"/>
  <c r="C63" i="5"/>
  <c r="B64" i="5"/>
  <c r="A64" i="5"/>
  <c r="C64" i="5"/>
  <c r="B65" i="5"/>
  <c r="A65" i="5"/>
  <c r="C65" i="5"/>
  <c r="B66" i="5"/>
  <c r="A66" i="5"/>
  <c r="C66" i="5"/>
  <c r="B67" i="5"/>
  <c r="A67" i="5"/>
  <c r="C67" i="5"/>
  <c r="B68" i="5"/>
  <c r="A68" i="5"/>
  <c r="C68" i="5"/>
  <c r="B69" i="5"/>
  <c r="A69" i="5"/>
  <c r="C69" i="5"/>
  <c r="B70" i="5"/>
  <c r="A70" i="5"/>
  <c r="C70" i="5"/>
  <c r="B71" i="5"/>
  <c r="A71" i="5"/>
  <c r="C71" i="5"/>
  <c r="B72" i="5"/>
  <c r="A72" i="5"/>
  <c r="C72" i="5"/>
  <c r="B73" i="5"/>
  <c r="A73" i="5"/>
  <c r="C73" i="5"/>
  <c r="B74" i="5"/>
  <c r="A74" i="5"/>
  <c r="C74" i="5"/>
  <c r="B75" i="5"/>
  <c r="A75" i="5"/>
  <c r="C75" i="5"/>
  <c r="B76" i="5"/>
  <c r="A76" i="5"/>
  <c r="C76" i="5"/>
  <c r="B77" i="5"/>
  <c r="A77" i="5"/>
  <c r="C77" i="5"/>
  <c r="B78" i="5"/>
  <c r="A78" i="5"/>
  <c r="C78" i="5"/>
  <c r="B79" i="5"/>
  <c r="A79" i="5"/>
  <c r="C79" i="5"/>
  <c r="B80" i="5"/>
  <c r="A80" i="5"/>
  <c r="C80" i="5"/>
  <c r="B81" i="5"/>
  <c r="A81" i="5"/>
  <c r="C81" i="5"/>
  <c r="B82" i="5"/>
  <c r="A82" i="5"/>
  <c r="C82" i="5"/>
  <c r="B83" i="5"/>
  <c r="A83" i="5"/>
  <c r="C83" i="5"/>
  <c r="B84" i="5"/>
  <c r="A84" i="5"/>
  <c r="C84" i="5"/>
  <c r="B85" i="5"/>
  <c r="A85" i="5"/>
  <c r="C85" i="5"/>
  <c r="B86" i="5"/>
  <c r="A86" i="5"/>
  <c r="C86" i="5"/>
  <c r="B87" i="5"/>
  <c r="A87" i="5"/>
  <c r="C87" i="5"/>
  <c r="B88" i="5"/>
  <c r="A88" i="5"/>
  <c r="C88" i="5"/>
  <c r="B89" i="5"/>
  <c r="A89" i="5"/>
  <c r="C89" i="5"/>
  <c r="B90" i="5"/>
  <c r="A90" i="5"/>
  <c r="C90" i="5"/>
  <c r="B91" i="5"/>
  <c r="A91" i="5"/>
  <c r="C91" i="5"/>
  <c r="B92" i="5"/>
  <c r="A92" i="5"/>
  <c r="C92" i="5"/>
  <c r="B93" i="5"/>
  <c r="A93" i="5"/>
  <c r="C93" i="5"/>
  <c r="B94" i="5"/>
  <c r="A94" i="5"/>
  <c r="C94" i="5"/>
  <c r="B95" i="5"/>
  <c r="A95" i="5"/>
  <c r="C95" i="5"/>
  <c r="B96" i="5"/>
  <c r="A96" i="5"/>
  <c r="C96" i="5"/>
  <c r="B97" i="5"/>
  <c r="A97" i="5"/>
  <c r="C97" i="5"/>
  <c r="B98" i="5"/>
  <c r="A98" i="5"/>
  <c r="C98" i="5"/>
  <c r="B99" i="5"/>
  <c r="A99" i="5"/>
  <c r="C99" i="5"/>
  <c r="B100" i="5"/>
  <c r="A100" i="5"/>
  <c r="C100" i="5"/>
  <c r="C7" i="3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C10" i="4"/>
  <c r="B10" i="4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D10" i="4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E17" i="3"/>
  <c r="E18" i="3"/>
  <c r="G18" i="3"/>
  <c r="E19" i="3"/>
  <c r="E20" i="3"/>
  <c r="E21" i="3"/>
  <c r="E22" i="3"/>
  <c r="E23" i="3"/>
  <c r="E24" i="3"/>
  <c r="G24" i="3"/>
  <c r="E25" i="3"/>
  <c r="E26" i="3"/>
  <c r="G26" i="3"/>
  <c r="E27" i="3"/>
  <c r="E28" i="3"/>
  <c r="G28" i="3"/>
  <c r="E29" i="3"/>
  <c r="G29" i="3"/>
  <c r="E30" i="3"/>
  <c r="E31" i="3"/>
  <c r="E32" i="3"/>
  <c r="G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H14" i="2"/>
  <c r="H15" i="2"/>
  <c r="H16" i="2"/>
  <c r="H17" i="2"/>
  <c r="H18" i="2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" i="4"/>
  <c r="D12" i="3"/>
  <c r="E12" i="3"/>
  <c r="D13" i="3"/>
  <c r="E13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C12" i="3"/>
  <c r="C13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E11" i="3"/>
  <c r="D11" i="3"/>
  <c r="C11" i="3"/>
  <c r="B12" i="3"/>
  <c r="B13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11" i="3"/>
  <c r="G31" i="3"/>
  <c r="G30" i="3"/>
  <c r="G27" i="3"/>
  <c r="G25" i="3"/>
  <c r="G23" i="3"/>
  <c r="E14" i="4"/>
  <c r="F14" i="4"/>
  <c r="G21" i="3"/>
  <c r="G22" i="3"/>
  <c r="G20" i="3"/>
  <c r="E34" i="4"/>
  <c r="F34" i="4"/>
  <c r="E42" i="4"/>
  <c r="F42" i="4"/>
  <c r="E50" i="4"/>
  <c r="F50" i="4"/>
  <c r="G19" i="3"/>
  <c r="E18" i="4"/>
  <c r="F18" i="4"/>
  <c r="E30" i="4"/>
  <c r="F30" i="4"/>
  <c r="E36" i="4"/>
  <c r="F36" i="4"/>
  <c r="E38" i="4"/>
  <c r="F38" i="4"/>
  <c r="E46" i="4"/>
  <c r="F46" i="4"/>
  <c r="E40" i="4"/>
  <c r="F40" i="4"/>
  <c r="E44" i="4"/>
  <c r="F44" i="4"/>
  <c r="E48" i="4"/>
  <c r="F48" i="4"/>
  <c r="E52" i="4"/>
  <c r="F52" i="4"/>
  <c r="E12" i="4"/>
  <c r="F12" i="4"/>
  <c r="E16" i="4"/>
  <c r="F16" i="4"/>
  <c r="E28" i="4"/>
  <c r="F28" i="4"/>
  <c r="E32" i="4"/>
  <c r="F32" i="4"/>
  <c r="E10" i="4"/>
  <c r="F10" i="4"/>
  <c r="E11" i="4"/>
  <c r="F11" i="4"/>
  <c r="E13" i="4"/>
  <c r="F13" i="4"/>
  <c r="E15" i="4"/>
  <c r="F15" i="4"/>
  <c r="E17" i="4"/>
  <c r="F17" i="4"/>
  <c r="E19" i="4"/>
  <c r="F19" i="4"/>
  <c r="E33" i="4"/>
  <c r="F33" i="4"/>
  <c r="E35" i="4"/>
  <c r="F35" i="4"/>
  <c r="E37" i="4"/>
  <c r="F37" i="4"/>
  <c r="E39" i="4"/>
  <c r="F39" i="4"/>
  <c r="E41" i="4"/>
  <c r="F41" i="4"/>
  <c r="E43" i="4"/>
  <c r="F43" i="4"/>
  <c r="E45" i="4"/>
  <c r="F45" i="4"/>
  <c r="E47" i="4"/>
  <c r="F47" i="4"/>
  <c r="E49" i="4"/>
  <c r="F49" i="4"/>
  <c r="E51" i="4"/>
  <c r="F51" i="4"/>
  <c r="E53" i="4"/>
  <c r="F53" i="4"/>
  <c r="G17" i="3"/>
  <c r="E31" i="4"/>
  <c r="F31" i="4"/>
  <c r="E29" i="4"/>
  <c r="F29" i="4"/>
  <c r="E27" i="4"/>
  <c r="F27" i="4"/>
  <c r="E26" i="4"/>
  <c r="F26" i="4"/>
  <c r="E25" i="4"/>
  <c r="F25" i="4"/>
  <c r="E24" i="4"/>
  <c r="F24" i="4"/>
  <c r="E23" i="4"/>
  <c r="F23" i="4"/>
  <c r="E22" i="4"/>
  <c r="F22" i="4"/>
  <c r="E21" i="4"/>
  <c r="F21" i="4"/>
</calcChain>
</file>

<file path=xl/comments1.xml><?xml version="1.0" encoding="utf-8"?>
<comments xmlns="http://schemas.openxmlformats.org/spreadsheetml/2006/main">
  <authors>
    <author>Christophe MOUSSERON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Changer l'élève dans la feuille Bilan élève MAIS PAS ICI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Indiquer ici la période souhaitée</t>
        </r>
      </text>
    </comment>
  </commentList>
</comments>
</file>

<file path=xl/sharedStrings.xml><?xml version="1.0" encoding="utf-8"?>
<sst xmlns="http://schemas.openxmlformats.org/spreadsheetml/2006/main" count="244" uniqueCount="151">
  <si>
    <t>Validation</t>
  </si>
  <si>
    <t>Nom évaluation</t>
  </si>
  <si>
    <t>Domaine</t>
  </si>
  <si>
    <t>Compétence</t>
  </si>
  <si>
    <t>Date</t>
  </si>
  <si>
    <t>élève N°</t>
  </si>
  <si>
    <t>Nom</t>
  </si>
  <si>
    <t>Prénom</t>
  </si>
  <si>
    <t>Niveau</t>
  </si>
  <si>
    <t>Configuration</t>
  </si>
  <si>
    <t>N°</t>
  </si>
  <si>
    <t>Nom:</t>
  </si>
  <si>
    <t>Prénom:</t>
  </si>
  <si>
    <t>Niveau:</t>
  </si>
  <si>
    <t>Résultats</t>
  </si>
  <si>
    <t>Socle commun</t>
  </si>
  <si>
    <t>Résultats de la classe entière</t>
  </si>
  <si>
    <t>Prénoms</t>
  </si>
  <si>
    <t>%</t>
  </si>
  <si>
    <t>Appréciations</t>
  </si>
  <si>
    <t>Système de notation</t>
  </si>
  <si>
    <t xml:space="preserve">de </t>
  </si>
  <si>
    <t>à</t>
  </si>
  <si>
    <t>Dépassée</t>
  </si>
  <si>
    <t>A</t>
  </si>
  <si>
    <t>Atteinte</t>
  </si>
  <si>
    <t>AR</t>
  </si>
  <si>
    <t>Partiellement atteinte</t>
  </si>
  <si>
    <t>ECA</t>
  </si>
  <si>
    <t>Non atteinte</t>
  </si>
  <si>
    <t>NA</t>
  </si>
  <si>
    <t>CM1</t>
  </si>
  <si>
    <t>Note max de la compétence</t>
  </si>
  <si>
    <t>Noms</t>
  </si>
  <si>
    <t>Compétence:</t>
  </si>
  <si>
    <t>Bornes de notation</t>
  </si>
  <si>
    <t>Choix du système de notation</t>
  </si>
  <si>
    <t>Très bonne maîtrise</t>
  </si>
  <si>
    <t>Bonne maîtrise</t>
  </si>
  <si>
    <t>Maîtrise partielle</t>
  </si>
  <si>
    <t>Maîtrise insuffisante</t>
  </si>
  <si>
    <t>Carnet de bord des évaluations</t>
  </si>
  <si>
    <t>Indiquez ici les bornes pour les différentes échelles de notation. Vous pouvez  utiliser 3 types de notations différents. Pour changer, il suffit de spécifier le choix du système par 1, 2, ou 3 en dessous du tableau.</t>
  </si>
  <si>
    <t>Fiche élève</t>
  </si>
  <si>
    <t>Remarques:</t>
  </si>
  <si>
    <t>Période</t>
  </si>
  <si>
    <t>Informations</t>
  </si>
  <si>
    <t>Informations à propos des élèves</t>
  </si>
  <si>
    <t>Année:</t>
  </si>
  <si>
    <t>2016 - 2017</t>
  </si>
  <si>
    <t>Relevé de notes de la classe</t>
  </si>
  <si>
    <t>x</t>
  </si>
  <si>
    <t>Les nombres jusqu'à 999 999</t>
  </si>
  <si>
    <t>Nommer et écrire les nombres jusqu'à 999 999</t>
  </si>
  <si>
    <t>Décomposer les nombres jusqu'à 999 999</t>
  </si>
  <si>
    <t>Comparer, ranger, classer les nombres jusqu'à 999 999</t>
  </si>
  <si>
    <t>NE</t>
  </si>
  <si>
    <t>Le verbe, infinitif et grooupe</t>
  </si>
  <si>
    <t>Situer dans le temps une action dans une phrase</t>
  </si>
  <si>
    <t>Conjuguer un verbe dans une phrase et en donner son infinitif</t>
  </si>
  <si>
    <t>Donner le groupe d'un verbe et son infinitif</t>
  </si>
  <si>
    <t>X</t>
  </si>
  <si>
    <t>table multiplications</t>
  </si>
  <si>
    <t>Connaître ses tables de multiplications</t>
  </si>
  <si>
    <t>Abs</t>
  </si>
  <si>
    <t>Poésie</t>
  </si>
  <si>
    <t>Réciter un texte appris par cœur.</t>
  </si>
  <si>
    <t>Language oral</t>
  </si>
  <si>
    <t>Géographie paysages littoraux</t>
  </si>
  <si>
    <t>Connaître les paysages littoraux</t>
  </si>
  <si>
    <t>Numération les grands nombres</t>
  </si>
  <si>
    <t>nommer les nombres en lettres et en chiffres jusqu'aux milliards</t>
  </si>
  <si>
    <t>Composer et décomposer les nombres jusqu'aux milliards</t>
  </si>
  <si>
    <t>Comparer et ranger les nombres jusqu'aux milliards</t>
  </si>
  <si>
    <t>Calcul + - x</t>
  </si>
  <si>
    <t>Poser et calculer une addition</t>
  </si>
  <si>
    <t>Poser et calculer une soustraction</t>
  </si>
  <si>
    <t>Poser et calculer une multiplication</t>
  </si>
  <si>
    <t>résoudre un problème relevant de + , -, x</t>
  </si>
  <si>
    <t>Mesures de longueur</t>
  </si>
  <si>
    <t>Manipuler les mesures de longueur</t>
  </si>
  <si>
    <t>Résoudre des problèmes contenant des mesures de longueur</t>
  </si>
  <si>
    <t>calculer le périmètre d'un polygone</t>
  </si>
  <si>
    <t>Mesure de temps</t>
  </si>
  <si>
    <t>lire l'heure sur une horloge</t>
  </si>
  <si>
    <t>Manipuler  les mesures de temps</t>
  </si>
  <si>
    <t>Résoudre des problèmes contenant des mesures de temps</t>
  </si>
  <si>
    <t>Matières</t>
  </si>
  <si>
    <t>Français</t>
  </si>
  <si>
    <t>Langage oral</t>
  </si>
  <si>
    <t>education physique et sportive</t>
  </si>
  <si>
    <t>MATHS nombres et calcul</t>
  </si>
  <si>
    <t>MATHS espace et géométrie</t>
  </si>
  <si>
    <t>MATHS grandeurs et mesures</t>
  </si>
  <si>
    <t>FR langage oral</t>
  </si>
  <si>
    <t>FR lecture et compréhension de l'écrit</t>
  </si>
  <si>
    <t>FR écriture</t>
  </si>
  <si>
    <t>FR étude de la langue (grammaire, orthographe, lexique)</t>
  </si>
  <si>
    <t>LV écouter et comprendre</t>
  </si>
  <si>
    <t>LV lire et comprendre</t>
  </si>
  <si>
    <t>LV parler en continu</t>
  </si>
  <si>
    <t>LV écrire</t>
  </si>
  <si>
    <t>LV réagir et dialoguer</t>
  </si>
  <si>
    <t>LV découvrir les aspects culturels de la langue</t>
  </si>
  <si>
    <t>Sciences et technologie</t>
  </si>
  <si>
    <t>Histoire et géographie</t>
  </si>
  <si>
    <t>Ens. ART arts plastiques</t>
  </si>
  <si>
    <t>Ens.ART éducation musicale</t>
  </si>
  <si>
    <t>Ens. ART Histoire des arts</t>
  </si>
  <si>
    <t>Ens. Moral et civique</t>
  </si>
  <si>
    <t>Domaines d'enseignement</t>
  </si>
  <si>
    <t>Lecture et compréhension de l’écrit</t>
  </si>
  <si>
    <t>Écriture</t>
  </si>
  <si>
    <t>Étude de la langue (grammaire, orthographe, lexique)</t>
  </si>
  <si>
    <t>Mathématiques</t>
  </si>
  <si>
    <t>Nombres et calcul</t>
  </si>
  <si>
    <t>Espace et géométrie</t>
  </si>
  <si>
    <t>Grandeurs et mesures</t>
  </si>
  <si>
    <t>Éducation physique et sportive</t>
  </si>
  <si>
    <t>Langues vivantes</t>
  </si>
  <si>
    <t>Écouter et comprendre</t>
  </si>
  <si>
    <t>Lire et comprendre</t>
  </si>
  <si>
    <t>Parler en continu</t>
  </si>
  <si>
    <t>Écrire</t>
  </si>
  <si>
    <t>Réagir et dialoguer</t>
  </si>
  <si>
    <t>Découvrir des aspects culturels de la langue</t>
  </si>
  <si>
    <t>Enseignements artistiques</t>
  </si>
  <si>
    <t>Arts plastiques</t>
  </si>
  <si>
    <t>Éducation musicale</t>
  </si>
  <si>
    <t>Histoire des arts</t>
  </si>
  <si>
    <t>Enseignement moral et civique</t>
  </si>
  <si>
    <t>Dépassés</t>
  </si>
  <si>
    <t>atteints</t>
  </si>
  <si>
    <t>Non atteints</t>
  </si>
  <si>
    <t>Partiellement atteints</t>
  </si>
  <si>
    <t>Niveaux d'acquisition</t>
  </si>
  <si>
    <t>pourcentage d'acquis</t>
  </si>
  <si>
    <t>Niveau d'acquisition</t>
  </si>
  <si>
    <t>Combien de livrets à l'année ?</t>
  </si>
  <si>
    <t>Ens. ART éducation musicale</t>
  </si>
  <si>
    <t>Lucie</t>
  </si>
  <si>
    <t>ALONSO</t>
  </si>
  <si>
    <t>BEBINA</t>
  </si>
  <si>
    <t>CARDI</t>
  </si>
  <si>
    <t>Grégoire</t>
  </si>
  <si>
    <t>HECTOR</t>
  </si>
  <si>
    <t>Vincent</t>
  </si>
  <si>
    <t>PAI diabétique</t>
  </si>
  <si>
    <t>Jules</t>
  </si>
  <si>
    <t>suivi orthophonique</t>
  </si>
  <si>
    <t>Très timide forcer la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</si>
</sst>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40C]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Alamain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6"/>
      <color theme="1"/>
      <name val="Cursive standard"/>
    </font>
    <font>
      <u/>
      <sz val="24"/>
      <color theme="1"/>
      <name val="Capture it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rgb="FFFF0000"/>
      <name val="Top Secret"/>
    </font>
    <font>
      <sz val="11"/>
      <name val="Calibri"/>
      <family val="2"/>
      <scheme val="minor"/>
    </font>
    <font>
      <u/>
      <sz val="28"/>
      <name val="Cursive standard"/>
    </font>
    <font>
      <b/>
      <sz val="2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Segoe Script"/>
      <family val="4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20"/>
      <color rgb="FF000000"/>
      <name val="Arial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45">
        <stop position="0">
          <color theme="1"/>
        </stop>
        <stop position="0.5">
          <color theme="4"/>
        </stop>
        <stop position="1">
          <color theme="1"/>
        </stop>
      </gradientFill>
    </fill>
    <fill>
      <gradientFill degree="135">
        <stop position="0">
          <color theme="2" tint="-9.8025452436902985E-2"/>
        </stop>
        <stop position="1">
          <color theme="1"/>
        </stop>
      </gradient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49" fontId="0" fillId="0" borderId="0" xfId="0" applyNumberFormat="1" applyAlignment="1">
      <alignment vertical="center" wrapText="1"/>
    </xf>
    <xf numFmtId="49" fontId="3" fillId="11" borderId="2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14" borderId="0" xfId="0" applyFill="1" applyAlignment="1">
      <alignment vertical="center" wrapText="1"/>
    </xf>
    <xf numFmtId="0" fontId="0" fillId="14" borderId="0" xfId="0" applyFill="1"/>
    <xf numFmtId="0" fontId="4" fillId="14" borderId="0" xfId="0" applyFont="1" applyFill="1"/>
    <xf numFmtId="10" fontId="4" fillId="14" borderId="0" xfId="1" applyNumberFormat="1" applyFont="1" applyFill="1"/>
    <xf numFmtId="0" fontId="0" fillId="14" borderId="0" xfId="0" applyFill="1" applyAlignment="1">
      <alignment horizontal="center"/>
    </xf>
    <xf numFmtId="49" fontId="0" fillId="14" borderId="0" xfId="0" applyNumberFormat="1" applyFill="1" applyAlignment="1">
      <alignment vertical="center"/>
    </xf>
    <xf numFmtId="0" fontId="2" fillId="14" borderId="0" xfId="0" applyFont="1" applyFill="1" applyAlignment="1">
      <alignment horizontal="right"/>
    </xf>
    <xf numFmtId="0" fontId="2" fillId="14" borderId="0" xfId="0" applyFont="1" applyFill="1"/>
    <xf numFmtId="10" fontId="0" fillId="14" borderId="0" xfId="0" applyNumberFormat="1" applyFill="1"/>
    <xf numFmtId="0" fontId="0" fillId="16" borderId="0" xfId="0" applyFill="1" applyAlignment="1">
      <alignment horizontal="center" vertical="center" wrapText="1"/>
    </xf>
    <xf numFmtId="0" fontId="0" fillId="17" borderId="0" xfId="0" applyFill="1" applyAlignment="1">
      <alignment horizontal="center" vertical="center" wrapText="1"/>
    </xf>
    <xf numFmtId="0" fontId="15" fillId="14" borderId="0" xfId="0" applyFont="1" applyFill="1"/>
    <xf numFmtId="0" fontId="15" fillId="0" borderId="0" xfId="0" applyFont="1"/>
    <xf numFmtId="0" fontId="17" fillId="14" borderId="0" xfId="0" applyFont="1" applyFill="1"/>
    <xf numFmtId="0" fontId="18" fillId="14" borderId="0" xfId="0" applyFont="1" applyFill="1"/>
    <xf numFmtId="0" fontId="19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14" borderId="0" xfId="0" applyFill="1" applyBorder="1"/>
    <xf numFmtId="0" fontId="22" fillId="14" borderId="0" xfId="0" applyFont="1" applyFill="1" applyBorder="1" applyAlignment="1">
      <alignment horizontal="center" vertical="center" wrapText="1"/>
    </xf>
    <xf numFmtId="0" fontId="15" fillId="14" borderId="0" xfId="0" applyFont="1" applyFill="1" applyBorder="1"/>
    <xf numFmtId="0" fontId="23" fillId="14" borderId="0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/>
    </xf>
    <xf numFmtId="0" fontId="31" fillId="14" borderId="17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12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7" fillId="14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22" fillId="14" borderId="0" xfId="0" applyFont="1" applyFill="1" applyBorder="1" applyAlignment="1">
      <alignment horizontal="center" vertical="center" textRotation="90" wrapText="1"/>
    </xf>
    <xf numFmtId="0" fontId="22" fillId="14" borderId="0" xfId="0" applyFont="1" applyFill="1" applyBorder="1" applyAlignment="1">
      <alignment vertical="center" wrapText="1"/>
    </xf>
    <xf numFmtId="0" fontId="22" fillId="14" borderId="0" xfId="0" applyFont="1" applyFill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top"/>
    </xf>
    <xf numFmtId="0" fontId="21" fillId="14" borderId="0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5" fillId="14" borderId="17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14" fillId="14" borderId="0" xfId="0" applyFont="1" applyFill="1" applyAlignment="1" applyProtection="1">
      <alignment horizontal="center" vertical="center" textRotation="15"/>
      <protection hidden="1"/>
    </xf>
    <xf numFmtId="49" fontId="0" fillId="14" borderId="0" xfId="0" applyNumberFormat="1" applyFill="1" applyAlignment="1" applyProtection="1">
      <alignment vertical="center" wrapText="1"/>
      <protection hidden="1"/>
    </xf>
    <xf numFmtId="0" fontId="2" fillId="14" borderId="0" xfId="0" applyFont="1" applyFill="1" applyAlignment="1" applyProtection="1">
      <alignment horizontal="center" vertical="center" wrapText="1"/>
      <protection hidden="1"/>
    </xf>
    <xf numFmtId="0" fontId="11" fillId="16" borderId="3" xfId="0" applyFont="1" applyFill="1" applyBorder="1" applyAlignment="1" applyProtection="1">
      <alignment horizontal="center" vertical="center" wrapText="1"/>
      <protection hidden="1"/>
    </xf>
    <xf numFmtId="0" fontId="11" fillId="16" borderId="4" xfId="0" applyFont="1" applyFill="1" applyBorder="1" applyAlignment="1" applyProtection="1">
      <alignment horizontal="center" vertical="center" wrapText="1"/>
      <protection hidden="1"/>
    </xf>
    <xf numFmtId="0" fontId="11" fillId="6" borderId="6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18" borderId="6" xfId="0" applyFont="1" applyFill="1" applyBorder="1" applyAlignment="1" applyProtection="1">
      <alignment horizontal="center" vertical="center" wrapText="1"/>
      <protection hidden="1"/>
    </xf>
    <xf numFmtId="0" fontId="11" fillId="18" borderId="2" xfId="0" applyFont="1" applyFill="1" applyBorder="1" applyAlignment="1" applyProtection="1">
      <alignment horizontal="center" vertical="center" wrapText="1"/>
      <protection hidden="1"/>
    </xf>
    <xf numFmtId="0" fontId="14" fillId="14" borderId="28" xfId="0" applyFont="1" applyFill="1" applyBorder="1" applyAlignment="1" applyProtection="1">
      <alignment horizontal="center" vertical="center" textRotation="15"/>
      <protection hidden="1"/>
    </xf>
    <xf numFmtId="0" fontId="11" fillId="17" borderId="14" xfId="0" applyFont="1" applyFill="1" applyBorder="1" applyAlignment="1" applyProtection="1">
      <alignment horizontal="center" vertical="center" wrapText="1"/>
      <protection hidden="1"/>
    </xf>
    <xf numFmtId="0" fontId="11" fillId="17" borderId="15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164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49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4" xfId="0" applyFill="1" applyBorder="1" applyAlignment="1" applyProtection="1">
      <alignment horizontal="center" vertical="center" wrapText="1"/>
      <protection hidden="1"/>
    </xf>
    <xf numFmtId="0" fontId="0" fillId="16" borderId="5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14" borderId="0" xfId="0" applyFill="1" applyAlignment="1" applyProtection="1">
      <alignment horizontal="center"/>
      <protection hidden="1"/>
    </xf>
    <xf numFmtId="0" fontId="7" fillId="14" borderId="0" xfId="0" applyFont="1" applyFill="1" applyProtection="1">
      <protection hidden="1"/>
    </xf>
    <xf numFmtId="0" fontId="2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6" fillId="14" borderId="0" xfId="0" applyFont="1" applyFill="1" applyProtection="1">
      <protection hidden="1"/>
    </xf>
    <xf numFmtId="0" fontId="0" fillId="14" borderId="0" xfId="0" applyFill="1" applyAlignment="1" applyProtection="1">
      <alignment vertical="top" wrapText="1"/>
      <protection hidden="1"/>
    </xf>
    <xf numFmtId="164" fontId="3" fillId="1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4" fontId="0" fillId="0" borderId="2" xfId="0" applyNumberFormat="1" applyBorder="1" applyAlignment="1" applyProtection="1">
      <alignment horizontal="center" vertical="center" wrapText="1"/>
      <protection hidden="1"/>
    </xf>
    <xf numFmtId="14" fontId="0" fillId="0" borderId="2" xfId="0" applyNumberFormat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14" fontId="0" fillId="0" borderId="2" xfId="0" applyNumberFormat="1" applyBorder="1" applyAlignment="1" applyProtection="1">
      <alignment vertical="center"/>
      <protection hidden="1"/>
    </xf>
    <xf numFmtId="0" fontId="27" fillId="14" borderId="0" xfId="0" applyFont="1" applyFill="1" applyProtection="1">
      <protection hidden="1"/>
    </xf>
    <xf numFmtId="0" fontId="12" fillId="14" borderId="0" xfId="0" applyFont="1" applyFill="1" applyAlignment="1" applyProtection="1">
      <alignment horizontal="right"/>
      <protection hidden="1"/>
    </xf>
    <xf numFmtId="0" fontId="12" fillId="14" borderId="27" xfId="0" applyFont="1" applyFill="1" applyBorder="1" applyAlignment="1" applyProtection="1">
      <alignment horizontal="center"/>
      <protection hidden="1"/>
    </xf>
    <xf numFmtId="0" fontId="28" fillId="14" borderId="0" xfId="0" applyFont="1" applyFill="1" applyProtection="1">
      <protection hidden="1"/>
    </xf>
    <xf numFmtId="0" fontId="12" fillId="14" borderId="0" xfId="0" applyFont="1" applyFill="1" applyProtection="1">
      <protection hidden="1"/>
    </xf>
    <xf numFmtId="0" fontId="30" fillId="14" borderId="0" xfId="0" applyFont="1" applyFill="1" applyProtection="1">
      <protection hidden="1"/>
    </xf>
    <xf numFmtId="0" fontId="36" fillId="10" borderId="29" xfId="0" applyFont="1" applyFill="1" applyBorder="1" applyAlignment="1" applyProtection="1">
      <alignment horizontal="center" vertical="center" wrapText="1"/>
      <protection hidden="1"/>
    </xf>
    <xf numFmtId="0" fontId="27" fillId="10" borderId="29" xfId="0" applyFont="1" applyFill="1" applyBorder="1" applyProtection="1">
      <protection hidden="1"/>
    </xf>
    <xf numFmtId="0" fontId="12" fillId="10" borderId="29" xfId="0" applyFont="1" applyFill="1" applyBorder="1" applyAlignment="1" applyProtection="1">
      <alignment horizontal="center" vertical="center" wrapText="1"/>
      <protection hidden="1"/>
    </xf>
    <xf numFmtId="0" fontId="34" fillId="0" borderId="29" xfId="0" applyFont="1" applyBorder="1" applyAlignment="1" applyProtection="1">
      <alignment horizontal="center" vertical="center" textRotation="90" wrapText="1"/>
      <protection hidden="1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25" fillId="14" borderId="29" xfId="0" applyFont="1" applyFill="1" applyBorder="1" applyProtection="1">
      <protection hidden="1"/>
    </xf>
    <xf numFmtId="0" fontId="24" fillId="0" borderId="29" xfId="0" applyFont="1" applyBorder="1" applyProtection="1">
      <protection hidden="1"/>
    </xf>
    <xf numFmtId="10" fontId="24" fillId="0" borderId="29" xfId="0" applyNumberFormat="1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34" fillId="0" borderId="29" xfId="0" applyFont="1" applyBorder="1" applyAlignment="1" applyProtection="1">
      <alignment vertical="center" wrapText="1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Alignment="1" applyProtection="1">
      <alignment horizontal="center"/>
      <protection hidden="1"/>
    </xf>
    <xf numFmtId="0" fontId="2" fillId="14" borderId="0" xfId="0" applyFont="1" applyFill="1" applyAlignment="1" applyProtection="1">
      <alignment horizontal="center"/>
      <protection hidden="1"/>
    </xf>
    <xf numFmtId="0" fontId="2" fillId="14" borderId="0" xfId="0" applyFont="1" applyFill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vertical="center" wrapText="1"/>
      <protection locked="0"/>
    </xf>
    <xf numFmtId="164" fontId="0" fillId="8" borderId="2" xfId="0" applyNumberFormat="1" applyFill="1" applyBorder="1" applyAlignment="1" applyProtection="1">
      <alignment vertical="center" wrapText="1"/>
      <protection locked="0"/>
    </xf>
    <xf numFmtId="49" fontId="0" fillId="8" borderId="2" xfId="0" applyNumberFormat="1" applyFill="1" applyBorder="1" applyAlignment="1" applyProtection="1">
      <alignment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18" borderId="2" xfId="0" applyFill="1" applyBorder="1" applyAlignment="1" applyProtection="1">
      <alignment horizontal="center" vertical="center" wrapText="1"/>
      <protection locked="0"/>
    </xf>
    <xf numFmtId="0" fontId="0" fillId="18" borderId="7" xfId="0" applyFill="1" applyBorder="1" applyAlignment="1" applyProtection="1">
      <alignment horizontal="center" vertical="center" wrapText="1"/>
      <protection locked="0"/>
    </xf>
    <xf numFmtId="0" fontId="0" fillId="17" borderId="15" xfId="0" applyFill="1" applyBorder="1" applyAlignment="1" applyProtection="1">
      <alignment horizontal="center" vertical="center" shrinkToFit="1"/>
      <protection locked="0"/>
    </xf>
    <xf numFmtId="0" fontId="0" fillId="17" borderId="15" xfId="0" applyFill="1" applyBorder="1" applyAlignment="1" applyProtection="1">
      <alignment horizontal="center" vertical="center" wrapText="1"/>
      <protection locked="0"/>
    </xf>
    <xf numFmtId="0" fontId="0" fillId="17" borderId="26" xfId="0" applyFill="1" applyBorder="1" applyAlignment="1" applyProtection="1">
      <alignment horizontal="center" vertical="center" shrinkToFit="1"/>
      <protection locked="0"/>
    </xf>
    <xf numFmtId="0" fontId="0" fillId="17" borderId="26" xfId="0" applyFill="1" applyBorder="1" applyAlignment="1" applyProtection="1">
      <alignment vertical="center" wrapText="1"/>
      <protection locked="0"/>
    </xf>
    <xf numFmtId="0" fontId="0" fillId="14" borderId="0" xfId="0" applyFill="1" applyProtection="1">
      <protection locked="0"/>
    </xf>
    <xf numFmtId="0" fontId="26" fillId="14" borderId="16" xfId="0" applyFont="1" applyFill="1" applyBorder="1" applyAlignment="1" applyProtection="1">
      <alignment horizontal="center"/>
      <protection locked="0"/>
    </xf>
    <xf numFmtId="0" fontId="26" fillId="14" borderId="18" xfId="0" applyFont="1" applyFill="1" applyBorder="1" applyAlignment="1" applyProtection="1">
      <alignment horizontal="center"/>
      <protection locked="0"/>
    </xf>
    <xf numFmtId="0" fontId="26" fillId="19" borderId="29" xfId="0" applyFont="1" applyFill="1" applyBorder="1" applyProtection="1">
      <protection locked="0"/>
    </xf>
    <xf numFmtId="9" fontId="29" fillId="0" borderId="29" xfId="2" applyFont="1" applyBorder="1" applyAlignment="1" applyProtection="1">
      <alignment horizontal="center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26" fillId="14" borderId="0" xfId="0" applyFont="1" applyFill="1" applyProtection="1">
      <protection locked="0"/>
    </xf>
    <xf numFmtId="0" fontId="26" fillId="9" borderId="29" xfId="0" applyFont="1" applyFill="1" applyBorder="1" applyProtection="1">
      <protection locked="0"/>
    </xf>
    <xf numFmtId="0" fontId="26" fillId="3" borderId="29" xfId="0" applyFont="1" applyFill="1" applyBorder="1" applyProtection="1">
      <protection locked="0"/>
    </xf>
    <xf numFmtId="0" fontId="30" fillId="14" borderId="0" xfId="0" applyFont="1" applyFill="1" applyProtection="1">
      <protection locked="0"/>
    </xf>
    <xf numFmtId="0" fontId="26" fillId="4" borderId="29" xfId="0" applyFont="1" applyFill="1" applyBorder="1" applyProtection="1">
      <protection locked="0"/>
    </xf>
    <xf numFmtId="49" fontId="8" fillId="14" borderId="22" xfId="0" applyNumberFormat="1" applyFont="1" applyFill="1" applyBorder="1" applyAlignment="1" applyProtection="1">
      <protection locked="0"/>
    </xf>
    <xf numFmtId="49" fontId="8" fillId="14" borderId="23" xfId="0" applyNumberFormat="1" applyFont="1" applyFill="1" applyBorder="1" applyAlignment="1" applyProtection="1">
      <protection locked="0"/>
    </xf>
    <xf numFmtId="49" fontId="8" fillId="14" borderId="24" xfId="0" applyNumberFormat="1" applyFont="1" applyFill="1" applyBorder="1" applyAlignment="1" applyProtection="1">
      <protection locked="0"/>
    </xf>
    <xf numFmtId="0" fontId="2" fillId="14" borderId="27" xfId="0" applyFont="1" applyFill="1" applyBorder="1" applyAlignment="1" applyProtection="1">
      <alignment horizontal="center"/>
      <protection locked="0"/>
    </xf>
    <xf numFmtId="9" fontId="15" fillId="0" borderId="2" xfId="2" applyFont="1" applyBorder="1" applyAlignment="1" applyProtection="1">
      <alignment horizontal="center"/>
      <protection locked="0"/>
    </xf>
    <xf numFmtId="9" fontId="15" fillId="0" borderId="9" xfId="2" applyFont="1" applyBorder="1" applyAlignment="1" applyProtection="1">
      <alignment horizontal="center"/>
      <protection locked="0"/>
    </xf>
    <xf numFmtId="9" fontId="15" fillId="0" borderId="12" xfId="2" applyFont="1" applyBorder="1" applyAlignment="1" applyProtection="1">
      <alignment horizontal="center"/>
      <protection locked="0"/>
    </xf>
    <xf numFmtId="9" fontId="15" fillId="0" borderId="13" xfId="2" applyFont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5" fillId="15" borderId="6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15" fillId="15" borderId="2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9" borderId="7" xfId="0" applyFont="1" applyFill="1" applyBorder="1" applyAlignment="1" applyProtection="1">
      <alignment horizontal="center" vertical="center" wrapText="1"/>
      <protection locked="0"/>
    </xf>
    <xf numFmtId="0" fontId="15" fillId="15" borderId="7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31" fillId="14" borderId="18" xfId="0" applyFont="1" applyFill="1" applyBorder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 tint="-0.499984740745262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33FF"/>
      <color rgb="FFFF5050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Histogramme des notes des élèves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'Bilan classe'!$C$10:$C$100</c15:sqref>
                  </c15:fullRef>
                </c:ext>
              </c:extLst>
              <c:f>'Bilan classe'!$C$10:$C$38</c:f>
              <c:strCache>
                <c:ptCount val="29"/>
                <c:pt idx="0">
                  <c:v>Lucie</c:v>
                </c:pt>
                <c:pt idx="1">
                  <c:v>Jules</c:v>
                </c:pt>
                <c:pt idx="2">
                  <c:v>Grégoire</c:v>
                </c:pt>
                <c:pt idx="3">
                  <c:v>Vincent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'Bilan classe'!$D$10:$D$100</c15:sqref>
                  </c15:fullRef>
                </c:ext>
              </c:extLst>
              <c:f>'Bilan classe'!$D$10:$D$38</c:f>
              <c:numCache>
                <c:formatCode>General</c:formatCode>
                <c:ptCount val="2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A-49B7-AA76-20F3A759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20608768"/>
        <c:axId val="1323333792"/>
      </c:barChart>
      <c:catAx>
        <c:axId val="152060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Prénoms des 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333792"/>
        <c:crossesAt val="0"/>
        <c:auto val="1"/>
        <c:lblAlgn val="ctr"/>
        <c:lblOffset val="100"/>
        <c:noMultiLvlLbl val="0"/>
      </c:catAx>
      <c:valAx>
        <c:axId val="13233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Notes des 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060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1104900</xdr:colOff>
      <xdr:row>1</xdr:row>
      <xdr:rowOff>57150</xdr:rowOff>
    </xdr:from>
    <xdr:to>
      <xdr:col>5</xdr:col>
      <xdr:colOff>257175</xdr:colOff>
      <xdr:row>4</xdr:row>
      <xdr:rowOff>143388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7DFBC88-658B-4BE7-9757-3B096AAF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47650"/>
          <a:ext cx="1419225" cy="93396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1</xdr:row>
      <xdr:rowOff>95250</xdr:rowOff>
    </xdr:from>
    <xdr:to>
      <xdr:col>15</xdr:col>
      <xdr:colOff>533400</xdr:colOff>
      <xdr:row>18</xdr:row>
      <xdr:rowOff>66675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CF7F00E-7594-43F2-AA3F-C2881D82A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Y34"/>
  <sheetViews>
    <sheetView zoomScale="70" zoomScaleNormal="70" workbookViewId="0">
      <selection activeCell="E9" sqref="E9"/>
    </sheetView>
  </sheetViews>
  <sheetFormatPr baseColWidth="10" defaultRowHeight="15" x14ac:dyDescent="0.25"/>
  <cols>
    <col min="1" max="4" width="11.42578125" style="24"/>
    <col min="5" max="5" width="22.85546875" style="24" customWidth="1"/>
    <col min="6" max="6" width="18" style="24" customWidth="1"/>
    <col min="7" max="7" width="21.5703125" style="24" customWidth="1"/>
    <col min="8" max="51" width="11.42578125" style="23"/>
    <col min="52" max="16384" width="11.42578125" style="24"/>
  </cols>
  <sheetData>
    <row r="1" spans="1:12" s="23" customFormat="1" x14ac:dyDescent="0.25">
      <c r="L1" s="14" t="s">
        <v>87</v>
      </c>
    </row>
    <row r="2" spans="1:12" s="23" customFormat="1" x14ac:dyDescent="0.25">
      <c r="L2" s="14" t="s">
        <v>94</v>
      </c>
    </row>
    <row r="3" spans="1:12" s="23" customFormat="1" x14ac:dyDescent="0.25">
      <c r="L3" s="14" t="s">
        <v>95</v>
      </c>
    </row>
    <row r="4" spans="1:12" ht="50.25" x14ac:dyDescent="0.25">
      <c r="A4" s="51" t="s">
        <v>41</v>
      </c>
      <c r="B4" s="51"/>
      <c r="C4" s="51"/>
      <c r="D4" s="51"/>
      <c r="E4" s="51"/>
      <c r="F4" s="51"/>
      <c r="G4" s="51"/>
      <c r="H4" s="51"/>
      <c r="L4" s="14" t="s">
        <v>96</v>
      </c>
    </row>
    <row r="5" spans="1:12" s="23" customFormat="1" x14ac:dyDescent="0.25">
      <c r="L5" s="14" t="s">
        <v>97</v>
      </c>
    </row>
    <row r="6" spans="1:12" s="23" customFormat="1" ht="26.25" x14ac:dyDescent="0.4">
      <c r="A6" s="54" t="s">
        <v>48</v>
      </c>
      <c r="B6" s="54"/>
      <c r="C6" s="25" t="s">
        <v>49</v>
      </c>
      <c r="L6" s="14" t="s">
        <v>91</v>
      </c>
    </row>
    <row r="7" spans="1:12" s="23" customFormat="1" x14ac:dyDescent="0.25">
      <c r="L7" s="14" t="s">
        <v>92</v>
      </c>
    </row>
    <row r="8" spans="1:12" s="23" customFormat="1" x14ac:dyDescent="0.25">
      <c r="L8" s="14" t="s">
        <v>93</v>
      </c>
    </row>
    <row r="9" spans="1:12" s="23" customFormat="1" x14ac:dyDescent="0.25">
      <c r="L9" s="14" t="s">
        <v>90</v>
      </c>
    </row>
    <row r="10" spans="1:12" s="23" customFormat="1" x14ac:dyDescent="0.25">
      <c r="A10" s="26" t="s">
        <v>9</v>
      </c>
      <c r="L10" s="14" t="s">
        <v>98</v>
      </c>
    </row>
    <row r="11" spans="1:12" x14ac:dyDescent="0.25">
      <c r="A11" s="52" t="s">
        <v>42</v>
      </c>
      <c r="B11" s="52"/>
      <c r="C11" s="52"/>
      <c r="D11" s="52"/>
      <c r="E11" s="52"/>
      <c r="F11" s="52"/>
      <c r="G11" s="52"/>
      <c r="L11" s="14" t="s">
        <v>99</v>
      </c>
    </row>
    <row r="12" spans="1:12" ht="30" customHeight="1" thickBot="1" x14ac:dyDescent="0.3">
      <c r="A12" s="53"/>
      <c r="B12" s="53"/>
      <c r="C12" s="53"/>
      <c r="D12" s="53"/>
      <c r="E12" s="53"/>
      <c r="F12" s="53"/>
      <c r="G12" s="53"/>
      <c r="L12" s="14" t="s">
        <v>100</v>
      </c>
    </row>
    <row r="13" spans="1:12" ht="21.75" x14ac:dyDescent="0.55000000000000004">
      <c r="A13" s="43" t="s">
        <v>35</v>
      </c>
      <c r="B13" s="44"/>
      <c r="C13" s="44"/>
      <c r="D13" s="45"/>
      <c r="E13" s="40" t="s">
        <v>20</v>
      </c>
      <c r="F13" s="41"/>
      <c r="G13" s="42"/>
      <c r="L13" s="14" t="s">
        <v>101</v>
      </c>
    </row>
    <row r="14" spans="1:12" ht="21.75" x14ac:dyDescent="0.25">
      <c r="A14" s="46"/>
      <c r="B14" s="47"/>
      <c r="C14" s="47"/>
      <c r="D14" s="48"/>
      <c r="E14" s="27">
        <v>1</v>
      </c>
      <c r="F14" s="28">
        <v>2</v>
      </c>
      <c r="G14" s="29">
        <v>3</v>
      </c>
      <c r="H14" s="14">
        <f>$D$21</f>
        <v>3</v>
      </c>
      <c r="I14" s="14"/>
      <c r="L14" s="14" t="s">
        <v>102</v>
      </c>
    </row>
    <row r="15" spans="1:12" x14ac:dyDescent="0.25">
      <c r="A15" s="30" t="s">
        <v>21</v>
      </c>
      <c r="B15" s="153">
        <v>0.76</v>
      </c>
      <c r="C15" s="31" t="s">
        <v>22</v>
      </c>
      <c r="D15" s="155">
        <v>1</v>
      </c>
      <c r="E15" s="157" t="s">
        <v>23</v>
      </c>
      <c r="F15" s="161" t="s">
        <v>24</v>
      </c>
      <c r="G15" s="165" t="s">
        <v>37</v>
      </c>
      <c r="H15" s="15" t="str">
        <f>IF($H$14=1,E15,IF($H$14=2,F15,IF($H$14=3,G15,"")))</f>
        <v>Très bonne maîtrise</v>
      </c>
      <c r="I15" s="14"/>
      <c r="L15" s="14" t="s">
        <v>103</v>
      </c>
    </row>
    <row r="16" spans="1:12" x14ac:dyDescent="0.25">
      <c r="A16" s="30" t="s">
        <v>21</v>
      </c>
      <c r="B16" s="153">
        <v>0.51</v>
      </c>
      <c r="C16" s="31" t="s">
        <v>22</v>
      </c>
      <c r="D16" s="155">
        <v>0.75</v>
      </c>
      <c r="E16" s="158" t="s">
        <v>25</v>
      </c>
      <c r="F16" s="162" t="s">
        <v>26</v>
      </c>
      <c r="G16" s="166" t="s">
        <v>38</v>
      </c>
      <c r="H16" s="15" t="str">
        <f>IF($H$14=1,E16,IF($H$14=2,F16,IF($H$14=3,G16,"")))</f>
        <v>Bonne maîtrise</v>
      </c>
      <c r="I16" s="14"/>
      <c r="L16" s="14" t="s">
        <v>104</v>
      </c>
    </row>
    <row r="17" spans="1:12" x14ac:dyDescent="0.25">
      <c r="A17" s="30" t="s">
        <v>21</v>
      </c>
      <c r="B17" s="153">
        <v>0.26</v>
      </c>
      <c r="C17" s="31" t="s">
        <v>22</v>
      </c>
      <c r="D17" s="155">
        <v>0.5</v>
      </c>
      <c r="E17" s="159" t="s">
        <v>27</v>
      </c>
      <c r="F17" s="163" t="s">
        <v>28</v>
      </c>
      <c r="G17" s="167" t="s">
        <v>39</v>
      </c>
      <c r="H17" s="15" t="str">
        <f>IF($H$14=1,E17,IF($H$14=2,F17,IF($H$14=3,G17,"")))</f>
        <v>Maîtrise partielle</v>
      </c>
      <c r="I17" s="14"/>
      <c r="L17" s="14" t="s">
        <v>105</v>
      </c>
    </row>
    <row r="18" spans="1:12" ht="15.75" thickBot="1" x14ac:dyDescent="0.3">
      <c r="A18" s="32" t="s">
        <v>21</v>
      </c>
      <c r="B18" s="154">
        <v>0</v>
      </c>
      <c r="C18" s="33" t="s">
        <v>22</v>
      </c>
      <c r="D18" s="156">
        <v>0.25</v>
      </c>
      <c r="E18" s="160" t="s">
        <v>29</v>
      </c>
      <c r="F18" s="164" t="s">
        <v>30</v>
      </c>
      <c r="G18" s="168" t="s">
        <v>40</v>
      </c>
      <c r="H18" s="15" t="str">
        <f>IF($H$14=1,E18,IF($H$14=2,F18,IF($H$14=3,G18,"")))</f>
        <v>Maîtrise insuffisante</v>
      </c>
      <c r="I18" s="14"/>
      <c r="L18" s="14" t="s">
        <v>106</v>
      </c>
    </row>
    <row r="19" spans="1:12" s="23" customFormat="1" x14ac:dyDescent="0.25">
      <c r="L19" s="14" t="s">
        <v>139</v>
      </c>
    </row>
    <row r="20" spans="1:12" s="23" customFormat="1" ht="15.75" thickBot="1" x14ac:dyDescent="0.3">
      <c r="L20" s="14" t="s">
        <v>108</v>
      </c>
    </row>
    <row r="21" spans="1:12" ht="15.75" thickBot="1" x14ac:dyDescent="0.3">
      <c r="A21" s="49" t="s">
        <v>36</v>
      </c>
      <c r="B21" s="50"/>
      <c r="C21" s="50"/>
      <c r="D21" s="169">
        <v>3</v>
      </c>
      <c r="E21" s="23"/>
      <c r="F21" s="23"/>
      <c r="L21" s="14" t="s">
        <v>109</v>
      </c>
    </row>
    <row r="22" spans="1:12" s="23" customFormat="1" ht="15.75" thickBot="1" x14ac:dyDescent="0.3"/>
    <row r="23" spans="1:12" s="23" customFormat="1" ht="16.5" thickBot="1" x14ac:dyDescent="0.3">
      <c r="B23" s="38" t="s">
        <v>138</v>
      </c>
      <c r="C23" s="39"/>
      <c r="D23" s="39"/>
      <c r="E23" s="170">
        <v>2</v>
      </c>
    </row>
    <row r="24" spans="1:12" s="23" customFormat="1" x14ac:dyDescent="0.25"/>
    <row r="25" spans="1:12" s="23" customFormat="1" x14ac:dyDescent="0.25"/>
    <row r="26" spans="1:12" s="23" customFormat="1" x14ac:dyDescent="0.25"/>
    <row r="27" spans="1:12" s="23" customFormat="1" x14ac:dyDescent="0.25"/>
    <row r="28" spans="1:12" s="23" customFormat="1" x14ac:dyDescent="0.25"/>
    <row r="29" spans="1:12" s="23" customFormat="1" x14ac:dyDescent="0.25"/>
    <row r="30" spans="1:12" s="23" customFormat="1" x14ac:dyDescent="0.25"/>
    <row r="31" spans="1:12" s="23" customFormat="1" x14ac:dyDescent="0.25"/>
    <row r="32" spans="1:12" s="23" customFormat="1" x14ac:dyDescent="0.25"/>
    <row r="33" s="23" customFormat="1" x14ac:dyDescent="0.25"/>
    <row r="34" s="23" customFormat="1" x14ac:dyDescent="0.25"/>
  </sheetData>
  <mergeCells count="7">
    <mergeCell ref="B23:D23"/>
    <mergeCell ref="E13:G13"/>
    <mergeCell ref="A13:D14"/>
    <mergeCell ref="A21:C21"/>
    <mergeCell ref="A4:H4"/>
    <mergeCell ref="A11:G12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W350"/>
  <sheetViews>
    <sheetView tabSelected="1" zoomScale="70" zoomScaleNormal="7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30" sqref="B30"/>
    </sheetView>
  </sheetViews>
  <sheetFormatPr baseColWidth="10" defaultRowHeight="15" x14ac:dyDescent="0.25"/>
  <cols>
    <col min="1" max="1" width="10.7109375" style="4" customWidth="1"/>
    <col min="2" max="2" width="10.42578125" style="2" customWidth="1"/>
    <col min="3" max="3" width="18.5703125" style="3" customWidth="1"/>
    <col min="4" max="5" width="15.28515625" style="2" customWidth="1"/>
    <col min="6" max="6" width="12.42578125" style="2" customWidth="1"/>
    <col min="7" max="7" width="29.5703125" style="9" customWidth="1"/>
    <col min="8" max="8" width="15.42578125" style="5" customWidth="1"/>
    <col min="9" max="16384" width="11.42578125" style="2"/>
  </cols>
  <sheetData>
    <row r="1" spans="1:127" s="12" customFormat="1" ht="23.25" customHeight="1" x14ac:dyDescent="0.25">
      <c r="A1" s="66" t="s">
        <v>50</v>
      </c>
      <c r="B1" s="66"/>
      <c r="C1" s="66"/>
      <c r="D1" s="66"/>
      <c r="E1" s="66"/>
      <c r="F1" s="66"/>
      <c r="G1" s="67"/>
      <c r="H1" s="68"/>
    </row>
    <row r="2" spans="1:127" s="12" customFormat="1" ht="15.75" thickBot="1" x14ac:dyDescent="0.3">
      <c r="A2" s="66"/>
      <c r="B2" s="66"/>
      <c r="C2" s="66"/>
      <c r="D2" s="66"/>
      <c r="E2" s="66"/>
      <c r="F2" s="66"/>
      <c r="G2" s="67"/>
      <c r="H2" s="68"/>
    </row>
    <row r="3" spans="1:127" s="21" customFormat="1" ht="21" customHeight="1" x14ac:dyDescent="0.25">
      <c r="A3" s="66"/>
      <c r="B3" s="66"/>
      <c r="C3" s="66"/>
      <c r="D3" s="66"/>
      <c r="E3" s="66"/>
      <c r="F3" s="66"/>
      <c r="G3" s="69" t="s">
        <v>5</v>
      </c>
      <c r="H3" s="70"/>
      <c r="I3" s="82">
        <f>IF(OR(I5="",I6=""),"",1)</f>
        <v>1</v>
      </c>
      <c r="J3" s="82">
        <f t="shared" ref="J3:AO3" si="0">IF(OR(J$5="",J$6=""),"",I$3+1)</f>
        <v>2</v>
      </c>
      <c r="K3" s="82">
        <f t="shared" si="0"/>
        <v>3</v>
      </c>
      <c r="L3" s="82">
        <f t="shared" si="0"/>
        <v>4</v>
      </c>
      <c r="M3" s="82" t="str">
        <f t="shared" si="0"/>
        <v/>
      </c>
      <c r="N3" s="82" t="str">
        <f t="shared" si="0"/>
        <v/>
      </c>
      <c r="O3" s="82" t="str">
        <f t="shared" si="0"/>
        <v/>
      </c>
      <c r="P3" s="82" t="str">
        <f t="shared" si="0"/>
        <v/>
      </c>
      <c r="Q3" s="82" t="str">
        <f t="shared" si="0"/>
        <v/>
      </c>
      <c r="R3" s="82" t="str">
        <f t="shared" si="0"/>
        <v/>
      </c>
      <c r="S3" s="82" t="str">
        <f t="shared" si="0"/>
        <v/>
      </c>
      <c r="T3" s="82" t="str">
        <f t="shared" si="0"/>
        <v/>
      </c>
      <c r="U3" s="82" t="str">
        <f t="shared" si="0"/>
        <v/>
      </c>
      <c r="V3" s="82" t="str">
        <f t="shared" si="0"/>
        <v/>
      </c>
      <c r="W3" s="82" t="str">
        <f t="shared" si="0"/>
        <v/>
      </c>
      <c r="X3" s="82" t="str">
        <f t="shared" si="0"/>
        <v/>
      </c>
      <c r="Y3" s="82" t="str">
        <f t="shared" si="0"/>
        <v/>
      </c>
      <c r="Z3" s="82" t="str">
        <f t="shared" si="0"/>
        <v/>
      </c>
      <c r="AA3" s="82" t="str">
        <f t="shared" si="0"/>
        <v/>
      </c>
      <c r="AB3" s="82" t="str">
        <f t="shared" si="0"/>
        <v/>
      </c>
      <c r="AC3" s="82" t="str">
        <f t="shared" si="0"/>
        <v/>
      </c>
      <c r="AD3" s="82" t="str">
        <f t="shared" si="0"/>
        <v/>
      </c>
      <c r="AE3" s="82" t="str">
        <f t="shared" si="0"/>
        <v/>
      </c>
      <c r="AF3" s="82" t="str">
        <f t="shared" si="0"/>
        <v/>
      </c>
      <c r="AG3" s="82" t="str">
        <f t="shared" si="0"/>
        <v/>
      </c>
      <c r="AH3" s="82" t="str">
        <f t="shared" si="0"/>
        <v/>
      </c>
      <c r="AI3" s="82" t="str">
        <f t="shared" si="0"/>
        <v/>
      </c>
      <c r="AJ3" s="82" t="str">
        <f t="shared" si="0"/>
        <v/>
      </c>
      <c r="AK3" s="82" t="str">
        <f t="shared" si="0"/>
        <v/>
      </c>
      <c r="AL3" s="82" t="str">
        <f t="shared" si="0"/>
        <v/>
      </c>
      <c r="AM3" s="82" t="str">
        <f t="shared" si="0"/>
        <v/>
      </c>
      <c r="AN3" s="82" t="str">
        <f t="shared" si="0"/>
        <v/>
      </c>
      <c r="AO3" s="82" t="str">
        <f t="shared" si="0"/>
        <v/>
      </c>
      <c r="AP3" s="82" t="str">
        <f t="shared" ref="AP3:BI3" si="1">IF(OR(AP$5="",AP$6=""),"",AO$3+1)</f>
        <v/>
      </c>
      <c r="AQ3" s="82" t="str">
        <f t="shared" si="1"/>
        <v/>
      </c>
      <c r="AR3" s="82" t="str">
        <f t="shared" si="1"/>
        <v/>
      </c>
      <c r="AS3" s="82" t="str">
        <f t="shared" si="1"/>
        <v/>
      </c>
      <c r="AT3" s="82" t="str">
        <f t="shared" si="1"/>
        <v/>
      </c>
      <c r="AU3" s="82" t="str">
        <f t="shared" si="1"/>
        <v/>
      </c>
      <c r="AV3" s="82" t="str">
        <f t="shared" si="1"/>
        <v/>
      </c>
      <c r="AW3" s="82" t="str">
        <f t="shared" si="1"/>
        <v/>
      </c>
      <c r="AX3" s="82" t="str">
        <f t="shared" si="1"/>
        <v/>
      </c>
      <c r="AY3" s="82" t="str">
        <f t="shared" si="1"/>
        <v/>
      </c>
      <c r="AZ3" s="82" t="str">
        <f t="shared" si="1"/>
        <v/>
      </c>
      <c r="BA3" s="82" t="str">
        <f t="shared" si="1"/>
        <v/>
      </c>
      <c r="BB3" s="82" t="str">
        <f t="shared" si="1"/>
        <v/>
      </c>
      <c r="BC3" s="82" t="str">
        <f t="shared" si="1"/>
        <v/>
      </c>
      <c r="BD3" s="82" t="str">
        <f t="shared" si="1"/>
        <v/>
      </c>
      <c r="BE3" s="82" t="str">
        <f t="shared" si="1"/>
        <v/>
      </c>
      <c r="BF3" s="82" t="str">
        <f t="shared" si="1"/>
        <v/>
      </c>
      <c r="BG3" s="82" t="str">
        <f t="shared" si="1"/>
        <v/>
      </c>
      <c r="BH3" s="82" t="str">
        <f t="shared" si="1"/>
        <v/>
      </c>
      <c r="BI3" s="82" t="str">
        <f t="shared" si="1"/>
        <v/>
      </c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3"/>
    </row>
    <row r="4" spans="1:127" s="6" customFormat="1" ht="18.75" x14ac:dyDescent="0.25">
      <c r="A4" s="66"/>
      <c r="B4" s="66"/>
      <c r="C4" s="66"/>
      <c r="D4" s="66"/>
      <c r="E4" s="66"/>
      <c r="F4" s="66"/>
      <c r="G4" s="71" t="s">
        <v>8</v>
      </c>
      <c r="H4" s="72"/>
      <c r="I4" s="130" t="s">
        <v>31</v>
      </c>
      <c r="J4" s="130" t="s">
        <v>31</v>
      </c>
      <c r="K4" s="130" t="s">
        <v>31</v>
      </c>
      <c r="L4" s="130" t="s">
        <v>31</v>
      </c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1"/>
    </row>
    <row r="5" spans="1:127" s="7" customFormat="1" ht="18.75" x14ac:dyDescent="0.25">
      <c r="A5" s="66"/>
      <c r="B5" s="66"/>
      <c r="C5" s="66"/>
      <c r="D5" s="66"/>
      <c r="E5" s="66"/>
      <c r="F5" s="66"/>
      <c r="G5" s="73" t="s">
        <v>6</v>
      </c>
      <c r="H5" s="74"/>
      <c r="I5" s="132" t="s">
        <v>141</v>
      </c>
      <c r="J5" s="132" t="s">
        <v>142</v>
      </c>
      <c r="K5" s="132" t="s">
        <v>143</v>
      </c>
      <c r="L5" s="132" t="s">
        <v>145</v>
      </c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3"/>
    </row>
    <row r="6" spans="1:127" s="22" customFormat="1" ht="45" customHeight="1" x14ac:dyDescent="0.25">
      <c r="A6" s="75"/>
      <c r="B6" s="75"/>
      <c r="C6" s="75"/>
      <c r="D6" s="75"/>
      <c r="E6" s="75"/>
      <c r="F6" s="75"/>
      <c r="G6" s="76" t="s">
        <v>7</v>
      </c>
      <c r="H6" s="77"/>
      <c r="I6" s="134" t="s">
        <v>140</v>
      </c>
      <c r="J6" s="134" t="s">
        <v>148</v>
      </c>
      <c r="K6" s="134" t="s">
        <v>144</v>
      </c>
      <c r="L6" s="134" t="s">
        <v>146</v>
      </c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</row>
    <row r="7" spans="1:127" ht="56.25" x14ac:dyDescent="0.25">
      <c r="A7" s="78" t="s">
        <v>0</v>
      </c>
      <c r="B7" s="79" t="s">
        <v>45</v>
      </c>
      <c r="C7" s="80" t="s">
        <v>4</v>
      </c>
      <c r="D7" s="79" t="s">
        <v>1</v>
      </c>
      <c r="E7" s="79" t="s">
        <v>15</v>
      </c>
      <c r="F7" s="79" t="s">
        <v>2</v>
      </c>
      <c r="G7" s="81" t="s">
        <v>3</v>
      </c>
      <c r="H7" s="79" t="s">
        <v>32</v>
      </c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</row>
    <row r="8" spans="1:127" s="122" customFormat="1" ht="45" x14ac:dyDescent="0.25">
      <c r="A8" s="121" t="s">
        <v>51</v>
      </c>
      <c r="B8" s="122">
        <v>1</v>
      </c>
      <c r="C8" s="123">
        <v>42657</v>
      </c>
      <c r="D8" s="122" t="s">
        <v>52</v>
      </c>
      <c r="F8" s="122" t="s">
        <v>91</v>
      </c>
      <c r="G8" s="124" t="s">
        <v>53</v>
      </c>
      <c r="H8" s="125">
        <v>22</v>
      </c>
      <c r="I8" s="122">
        <v>15</v>
      </c>
      <c r="J8" s="122">
        <v>20</v>
      </c>
      <c r="K8" s="122">
        <v>20</v>
      </c>
      <c r="L8" s="122">
        <v>21</v>
      </c>
    </row>
    <row r="9" spans="1:127" s="127" customFormat="1" ht="45" x14ac:dyDescent="0.25">
      <c r="A9" s="126" t="s">
        <v>51</v>
      </c>
      <c r="B9" s="127">
        <v>1</v>
      </c>
      <c r="C9" s="128">
        <v>42657</v>
      </c>
      <c r="D9" s="127" t="s">
        <v>52</v>
      </c>
      <c r="F9" s="127" t="s">
        <v>91</v>
      </c>
      <c r="G9" s="120" t="s">
        <v>54</v>
      </c>
      <c r="H9" s="129">
        <v>4</v>
      </c>
      <c r="I9" s="127">
        <v>1</v>
      </c>
      <c r="J9" s="127">
        <v>3</v>
      </c>
      <c r="K9" s="127">
        <v>4</v>
      </c>
      <c r="L9" s="127">
        <v>2</v>
      </c>
    </row>
    <row r="10" spans="1:127" s="122" customFormat="1" ht="45" x14ac:dyDescent="0.25">
      <c r="A10" s="121" t="s">
        <v>51</v>
      </c>
      <c r="B10" s="122">
        <v>1</v>
      </c>
      <c r="C10" s="123">
        <v>42657</v>
      </c>
      <c r="D10" s="122" t="s">
        <v>52</v>
      </c>
      <c r="F10" s="122" t="s">
        <v>91</v>
      </c>
      <c r="G10" s="124" t="s">
        <v>55</v>
      </c>
      <c r="H10" s="125">
        <v>24</v>
      </c>
      <c r="I10" s="122">
        <v>24</v>
      </c>
      <c r="J10" s="122">
        <v>21</v>
      </c>
      <c r="K10" s="122">
        <v>21.5</v>
      </c>
      <c r="L10" s="122">
        <v>23</v>
      </c>
    </row>
    <row r="11" spans="1:127" s="127" customFormat="1" ht="75" x14ac:dyDescent="0.25">
      <c r="A11" s="126" t="s">
        <v>61</v>
      </c>
      <c r="B11" s="127">
        <v>1</v>
      </c>
      <c r="C11" s="128">
        <v>42656</v>
      </c>
      <c r="D11" s="127" t="s">
        <v>57</v>
      </c>
      <c r="F11" s="127" t="s">
        <v>97</v>
      </c>
      <c r="G11" s="120" t="s">
        <v>58</v>
      </c>
      <c r="H11" s="129">
        <v>8</v>
      </c>
      <c r="I11" s="127">
        <v>0</v>
      </c>
      <c r="J11" s="127" t="s">
        <v>56</v>
      </c>
      <c r="K11" s="127" t="s">
        <v>64</v>
      </c>
      <c r="L11" s="127">
        <v>7</v>
      </c>
    </row>
    <row r="12" spans="1:127" s="122" customFormat="1" ht="75" x14ac:dyDescent="0.25">
      <c r="A12" s="121" t="s">
        <v>61</v>
      </c>
      <c r="B12" s="122">
        <v>1</v>
      </c>
      <c r="C12" s="123">
        <v>42656</v>
      </c>
      <c r="D12" s="122" t="s">
        <v>57</v>
      </c>
      <c r="F12" s="122" t="s">
        <v>97</v>
      </c>
      <c r="G12" s="124" t="s">
        <v>59</v>
      </c>
      <c r="H12" s="125">
        <v>14</v>
      </c>
      <c r="I12" s="122">
        <v>0</v>
      </c>
      <c r="J12" s="122">
        <v>7</v>
      </c>
      <c r="K12" s="122">
        <v>12</v>
      </c>
      <c r="L12" s="122">
        <v>7</v>
      </c>
    </row>
    <row r="13" spans="1:127" s="127" customFormat="1" ht="75" x14ac:dyDescent="0.25">
      <c r="A13" s="126" t="s">
        <v>61</v>
      </c>
      <c r="B13" s="127">
        <v>1</v>
      </c>
      <c r="C13" s="128">
        <v>42656</v>
      </c>
      <c r="D13" s="127" t="s">
        <v>57</v>
      </c>
      <c r="F13" s="127" t="s">
        <v>97</v>
      </c>
      <c r="G13" s="120" t="s">
        <v>60</v>
      </c>
      <c r="H13" s="129">
        <v>35</v>
      </c>
      <c r="I13" s="127">
        <v>0</v>
      </c>
      <c r="J13" s="127">
        <v>11.5</v>
      </c>
      <c r="K13" s="127">
        <v>28</v>
      </c>
      <c r="L13" s="127">
        <v>16</v>
      </c>
    </row>
    <row r="14" spans="1:127" s="122" customFormat="1" ht="45" x14ac:dyDescent="0.25">
      <c r="A14" s="121" t="s">
        <v>51</v>
      </c>
      <c r="B14" s="122">
        <v>1</v>
      </c>
      <c r="C14" s="123">
        <v>42744</v>
      </c>
      <c r="D14" s="122" t="s">
        <v>62</v>
      </c>
      <c r="F14" s="122" t="s">
        <v>91</v>
      </c>
      <c r="G14" s="124" t="s">
        <v>63</v>
      </c>
      <c r="H14" s="125">
        <v>10</v>
      </c>
      <c r="I14" s="122">
        <v>5</v>
      </c>
      <c r="J14" s="122">
        <v>6</v>
      </c>
      <c r="K14" s="122">
        <v>10</v>
      </c>
      <c r="L14" s="122">
        <v>10</v>
      </c>
    </row>
    <row r="15" spans="1:127" s="127" customFormat="1" ht="30" x14ac:dyDescent="0.25">
      <c r="A15" s="126"/>
      <c r="B15" s="127">
        <v>1</v>
      </c>
      <c r="C15" s="128"/>
      <c r="D15" s="127" t="s">
        <v>65</v>
      </c>
      <c r="E15" s="127" t="s">
        <v>67</v>
      </c>
      <c r="F15" s="127" t="s">
        <v>94</v>
      </c>
      <c r="G15" s="120" t="s">
        <v>66</v>
      </c>
      <c r="H15" s="129">
        <v>4</v>
      </c>
      <c r="I15" s="127">
        <v>1</v>
      </c>
      <c r="J15" s="127">
        <v>4</v>
      </c>
      <c r="K15" s="127">
        <v>4</v>
      </c>
      <c r="L15" s="127">
        <v>4</v>
      </c>
    </row>
    <row r="16" spans="1:127" s="122" customFormat="1" ht="45" x14ac:dyDescent="0.25">
      <c r="A16" s="121" t="s">
        <v>61</v>
      </c>
      <c r="B16" s="122">
        <v>1</v>
      </c>
      <c r="C16" s="123">
        <v>42712</v>
      </c>
      <c r="D16" s="122" t="s">
        <v>68</v>
      </c>
      <c r="F16" s="122" t="s">
        <v>105</v>
      </c>
      <c r="G16" s="124" t="s">
        <v>69</v>
      </c>
      <c r="H16" s="125">
        <v>4</v>
      </c>
      <c r="I16" s="122">
        <v>1</v>
      </c>
      <c r="J16" s="122">
        <v>1</v>
      </c>
      <c r="K16" s="122">
        <v>2</v>
      </c>
      <c r="L16" s="122">
        <v>2</v>
      </c>
    </row>
    <row r="17" spans="1:12" s="127" customFormat="1" ht="45" x14ac:dyDescent="0.25">
      <c r="A17" s="126" t="s">
        <v>51</v>
      </c>
      <c r="B17" s="127">
        <v>1</v>
      </c>
      <c r="C17" s="128">
        <v>42751</v>
      </c>
      <c r="D17" s="127" t="s">
        <v>70</v>
      </c>
      <c r="F17" s="127" t="s">
        <v>91</v>
      </c>
      <c r="G17" s="120" t="s">
        <v>71</v>
      </c>
      <c r="H17" s="129">
        <v>8</v>
      </c>
      <c r="I17" s="127">
        <v>6</v>
      </c>
      <c r="J17" s="127">
        <v>6</v>
      </c>
      <c r="K17" s="127">
        <v>6</v>
      </c>
      <c r="L17" s="127">
        <v>8</v>
      </c>
    </row>
    <row r="18" spans="1:12" s="122" customFormat="1" ht="45" x14ac:dyDescent="0.25">
      <c r="A18" s="121"/>
      <c r="B18" s="122">
        <v>1</v>
      </c>
      <c r="C18" s="123">
        <v>42751</v>
      </c>
      <c r="D18" s="122" t="s">
        <v>70</v>
      </c>
      <c r="F18" s="122" t="s">
        <v>91</v>
      </c>
      <c r="G18" s="124" t="s">
        <v>72</v>
      </c>
      <c r="H18" s="125">
        <v>4</v>
      </c>
      <c r="I18" s="122">
        <v>4</v>
      </c>
      <c r="J18" s="122">
        <v>4</v>
      </c>
      <c r="K18" s="122">
        <v>4</v>
      </c>
      <c r="L18" s="122">
        <v>4</v>
      </c>
    </row>
    <row r="19" spans="1:12" s="127" customFormat="1" ht="45" x14ac:dyDescent="0.25">
      <c r="A19" s="126"/>
      <c r="B19" s="127">
        <v>1</v>
      </c>
      <c r="C19" s="128">
        <v>42751</v>
      </c>
      <c r="D19" s="127" t="s">
        <v>70</v>
      </c>
      <c r="F19" s="127" t="s">
        <v>91</v>
      </c>
      <c r="G19" s="120" t="s">
        <v>73</v>
      </c>
      <c r="H19" s="129">
        <v>9</v>
      </c>
      <c r="I19" s="127">
        <v>9</v>
      </c>
      <c r="J19" s="127">
        <v>6</v>
      </c>
      <c r="K19" s="127">
        <v>8</v>
      </c>
      <c r="L19" s="127">
        <v>9</v>
      </c>
    </row>
    <row r="20" spans="1:12" s="122" customFormat="1" ht="45" x14ac:dyDescent="0.25">
      <c r="A20" s="121"/>
      <c r="B20" s="122">
        <v>1</v>
      </c>
      <c r="C20" s="123">
        <v>42752</v>
      </c>
      <c r="D20" s="122" t="s">
        <v>74</v>
      </c>
      <c r="F20" s="122" t="s">
        <v>91</v>
      </c>
      <c r="G20" s="124" t="s">
        <v>75</v>
      </c>
      <c r="H20" s="125">
        <v>2</v>
      </c>
      <c r="I20" s="122">
        <v>2</v>
      </c>
      <c r="J20" s="122">
        <v>2</v>
      </c>
      <c r="K20" s="122">
        <v>2</v>
      </c>
      <c r="L20" s="122">
        <v>2</v>
      </c>
    </row>
    <row r="21" spans="1:12" s="127" customFormat="1" ht="45" x14ac:dyDescent="0.25">
      <c r="A21" s="126"/>
      <c r="B21" s="127">
        <v>1</v>
      </c>
      <c r="C21" s="128">
        <v>42752</v>
      </c>
      <c r="D21" s="127" t="s">
        <v>74</v>
      </c>
      <c r="F21" s="127" t="s">
        <v>91</v>
      </c>
      <c r="G21" s="120" t="s">
        <v>76</v>
      </c>
      <c r="H21" s="129">
        <v>2</v>
      </c>
      <c r="I21" s="127">
        <v>2</v>
      </c>
      <c r="J21" s="127">
        <v>2</v>
      </c>
      <c r="K21" s="127">
        <v>1.5</v>
      </c>
      <c r="L21" s="127">
        <v>2</v>
      </c>
    </row>
    <row r="22" spans="1:12" s="122" customFormat="1" ht="45" x14ac:dyDescent="0.25">
      <c r="A22" s="121"/>
      <c r="B22" s="122">
        <v>1</v>
      </c>
      <c r="C22" s="123">
        <v>42752</v>
      </c>
      <c r="D22" s="122" t="s">
        <v>74</v>
      </c>
      <c r="F22" s="122" t="s">
        <v>91</v>
      </c>
      <c r="G22" s="124" t="s">
        <v>77</v>
      </c>
      <c r="H22" s="125">
        <v>4</v>
      </c>
      <c r="I22" s="122">
        <v>2</v>
      </c>
      <c r="J22" s="122">
        <v>2</v>
      </c>
      <c r="K22" s="122">
        <v>2</v>
      </c>
      <c r="L22" s="122">
        <v>4</v>
      </c>
    </row>
    <row r="23" spans="1:12" s="127" customFormat="1" ht="45" x14ac:dyDescent="0.25">
      <c r="A23" s="126"/>
      <c r="B23" s="127">
        <v>1</v>
      </c>
      <c r="C23" s="128">
        <v>42752</v>
      </c>
      <c r="D23" s="127" t="s">
        <v>74</v>
      </c>
      <c r="F23" s="127" t="s">
        <v>91</v>
      </c>
      <c r="G23" s="120" t="s">
        <v>78</v>
      </c>
      <c r="H23" s="129">
        <v>6</v>
      </c>
      <c r="I23" s="127">
        <v>3</v>
      </c>
      <c r="J23" s="127">
        <v>6</v>
      </c>
      <c r="K23" s="127">
        <v>6</v>
      </c>
      <c r="L23" s="127">
        <v>4</v>
      </c>
    </row>
    <row r="24" spans="1:12" s="122" customFormat="1" ht="45" x14ac:dyDescent="0.25">
      <c r="A24" s="121"/>
      <c r="B24" s="122">
        <v>1</v>
      </c>
      <c r="C24" s="123">
        <v>42753</v>
      </c>
      <c r="D24" s="122" t="s">
        <v>79</v>
      </c>
      <c r="F24" s="122" t="s">
        <v>93</v>
      </c>
      <c r="G24" s="124" t="s">
        <v>80</v>
      </c>
      <c r="H24" s="125">
        <v>11</v>
      </c>
      <c r="I24" s="122">
        <v>7</v>
      </c>
      <c r="J24" s="122">
        <v>0</v>
      </c>
      <c r="K24" s="122">
        <v>8.5</v>
      </c>
      <c r="L24" s="122">
        <v>9.5</v>
      </c>
    </row>
    <row r="25" spans="1:12" s="127" customFormat="1" ht="45" x14ac:dyDescent="0.25">
      <c r="A25" s="126"/>
      <c r="B25" s="127">
        <v>1</v>
      </c>
      <c r="C25" s="128">
        <v>42753</v>
      </c>
      <c r="D25" s="127" t="s">
        <v>79</v>
      </c>
      <c r="F25" s="127" t="s">
        <v>93</v>
      </c>
      <c r="G25" s="120" t="s">
        <v>81</v>
      </c>
      <c r="H25" s="129">
        <v>3</v>
      </c>
      <c r="I25" s="127">
        <v>2</v>
      </c>
      <c r="J25" s="127">
        <v>2</v>
      </c>
      <c r="K25" s="127">
        <v>3</v>
      </c>
      <c r="L25" s="127">
        <v>0</v>
      </c>
    </row>
    <row r="26" spans="1:12" s="122" customFormat="1" ht="45" x14ac:dyDescent="0.25">
      <c r="A26" s="121"/>
      <c r="B26" s="122">
        <v>1</v>
      </c>
      <c r="C26" s="123">
        <v>42753</v>
      </c>
      <c r="D26" s="122" t="s">
        <v>79</v>
      </c>
      <c r="F26" s="122" t="s">
        <v>93</v>
      </c>
      <c r="G26" s="124" t="s">
        <v>82</v>
      </c>
      <c r="H26" s="125">
        <v>3</v>
      </c>
      <c r="I26" s="122">
        <v>2</v>
      </c>
      <c r="J26" s="122">
        <v>1</v>
      </c>
      <c r="K26" s="122">
        <v>3</v>
      </c>
      <c r="L26" s="122">
        <v>1</v>
      </c>
    </row>
    <row r="27" spans="1:12" s="127" customFormat="1" ht="45" x14ac:dyDescent="0.25">
      <c r="A27" s="126"/>
      <c r="B27" s="127">
        <v>1</v>
      </c>
      <c r="C27" s="128">
        <v>42753</v>
      </c>
      <c r="D27" s="127" t="s">
        <v>83</v>
      </c>
      <c r="F27" s="127" t="s">
        <v>93</v>
      </c>
      <c r="G27" s="120" t="s">
        <v>84</v>
      </c>
      <c r="H27" s="129">
        <v>11</v>
      </c>
      <c r="I27" s="127">
        <v>6</v>
      </c>
      <c r="J27" s="127">
        <v>6</v>
      </c>
      <c r="K27" s="127">
        <v>10</v>
      </c>
      <c r="L27" s="127">
        <v>9</v>
      </c>
    </row>
    <row r="28" spans="1:12" s="122" customFormat="1" ht="45" x14ac:dyDescent="0.25">
      <c r="A28" s="121"/>
      <c r="B28" s="122">
        <v>1</v>
      </c>
      <c r="C28" s="123">
        <v>42753</v>
      </c>
      <c r="D28" s="122" t="s">
        <v>83</v>
      </c>
      <c r="F28" s="122" t="s">
        <v>93</v>
      </c>
      <c r="G28" s="124" t="s">
        <v>85</v>
      </c>
      <c r="H28" s="125">
        <v>4</v>
      </c>
      <c r="I28" s="122">
        <v>3</v>
      </c>
      <c r="J28" s="122">
        <v>1</v>
      </c>
      <c r="K28" s="122">
        <v>4</v>
      </c>
      <c r="L28" s="122">
        <v>4</v>
      </c>
    </row>
    <row r="29" spans="1:12" s="127" customFormat="1" ht="45" x14ac:dyDescent="0.25">
      <c r="A29" s="126"/>
      <c r="B29" s="127">
        <v>1</v>
      </c>
      <c r="C29" s="128">
        <v>42753</v>
      </c>
      <c r="D29" s="127" t="s">
        <v>83</v>
      </c>
      <c r="F29" s="127" t="s">
        <v>93</v>
      </c>
      <c r="G29" s="120" t="s">
        <v>86</v>
      </c>
      <c r="H29" s="129">
        <v>4</v>
      </c>
      <c r="I29" s="127">
        <v>0</v>
      </c>
      <c r="J29" s="127">
        <v>3</v>
      </c>
      <c r="K29" s="127">
        <v>4</v>
      </c>
      <c r="L29" s="127">
        <v>4</v>
      </c>
    </row>
    <row r="30" spans="1:12" s="122" customFormat="1" x14ac:dyDescent="0.25">
      <c r="A30" s="121"/>
      <c r="C30" s="123"/>
      <c r="G30" s="124"/>
      <c r="H30" s="125"/>
    </row>
    <row r="31" spans="1:12" s="127" customFormat="1" x14ac:dyDescent="0.25">
      <c r="A31" s="126"/>
      <c r="C31" s="128"/>
      <c r="G31" s="120"/>
      <c r="H31" s="129"/>
    </row>
    <row r="32" spans="1:12" s="122" customFormat="1" x14ac:dyDescent="0.25">
      <c r="A32" s="121"/>
      <c r="C32" s="123"/>
      <c r="G32" s="124"/>
      <c r="H32" s="125"/>
    </row>
    <row r="33" spans="1:8" s="127" customFormat="1" x14ac:dyDescent="0.25">
      <c r="A33" s="126"/>
      <c r="C33" s="128"/>
      <c r="G33" s="120"/>
      <c r="H33" s="129"/>
    </row>
    <row r="34" spans="1:8" s="122" customFormat="1" x14ac:dyDescent="0.25">
      <c r="A34" s="121"/>
      <c r="C34" s="123"/>
      <c r="G34" s="124"/>
      <c r="H34" s="125"/>
    </row>
    <row r="35" spans="1:8" s="127" customFormat="1" x14ac:dyDescent="0.25">
      <c r="A35" s="126"/>
      <c r="C35" s="128"/>
      <c r="G35" s="120"/>
      <c r="H35" s="129"/>
    </row>
    <row r="36" spans="1:8" s="122" customFormat="1" x14ac:dyDescent="0.25">
      <c r="A36" s="121"/>
      <c r="C36" s="123"/>
      <c r="G36" s="124"/>
      <c r="H36" s="125"/>
    </row>
    <row r="37" spans="1:8" s="127" customFormat="1" x14ac:dyDescent="0.25">
      <c r="A37" s="126"/>
      <c r="C37" s="128"/>
      <c r="G37" s="120"/>
      <c r="H37" s="129"/>
    </row>
    <row r="38" spans="1:8" s="122" customFormat="1" x14ac:dyDescent="0.25">
      <c r="A38" s="121"/>
      <c r="C38" s="123"/>
      <c r="G38" s="124"/>
      <c r="H38" s="125"/>
    </row>
    <row r="39" spans="1:8" s="127" customFormat="1" x14ac:dyDescent="0.25">
      <c r="A39" s="126"/>
      <c r="C39" s="128"/>
      <c r="G39" s="120"/>
      <c r="H39" s="129"/>
    </row>
    <row r="40" spans="1:8" s="122" customFormat="1" x14ac:dyDescent="0.25">
      <c r="A40" s="121"/>
      <c r="C40" s="123"/>
      <c r="G40" s="124"/>
      <c r="H40" s="125"/>
    </row>
    <row r="41" spans="1:8" s="127" customFormat="1" x14ac:dyDescent="0.25">
      <c r="A41" s="126"/>
      <c r="C41" s="128"/>
      <c r="G41" s="120"/>
      <c r="H41" s="129"/>
    </row>
    <row r="42" spans="1:8" s="122" customFormat="1" x14ac:dyDescent="0.25">
      <c r="A42" s="121"/>
      <c r="C42" s="123"/>
      <c r="G42" s="124"/>
      <c r="H42" s="125"/>
    </row>
    <row r="43" spans="1:8" s="127" customFormat="1" x14ac:dyDescent="0.25">
      <c r="A43" s="126"/>
      <c r="C43" s="128"/>
      <c r="G43" s="120"/>
      <c r="H43" s="129"/>
    </row>
    <row r="44" spans="1:8" s="122" customFormat="1" x14ac:dyDescent="0.25">
      <c r="A44" s="121"/>
      <c r="C44" s="123"/>
      <c r="G44" s="124"/>
      <c r="H44" s="125"/>
    </row>
    <row r="45" spans="1:8" s="127" customFormat="1" x14ac:dyDescent="0.25">
      <c r="A45" s="126"/>
      <c r="C45" s="128"/>
      <c r="G45" s="120"/>
      <c r="H45" s="129"/>
    </row>
    <row r="46" spans="1:8" s="122" customFormat="1" x14ac:dyDescent="0.25">
      <c r="A46" s="121"/>
      <c r="C46" s="123"/>
      <c r="G46" s="124"/>
      <c r="H46" s="125"/>
    </row>
    <row r="47" spans="1:8" s="127" customFormat="1" x14ac:dyDescent="0.25">
      <c r="A47" s="126"/>
      <c r="C47" s="128"/>
      <c r="G47" s="120"/>
      <c r="H47" s="129"/>
    </row>
    <row r="48" spans="1:8" s="122" customFormat="1" x14ac:dyDescent="0.25">
      <c r="A48" s="121"/>
      <c r="C48" s="123"/>
      <c r="G48" s="124"/>
      <c r="H48" s="125"/>
    </row>
    <row r="49" spans="1:8" s="127" customFormat="1" x14ac:dyDescent="0.25">
      <c r="A49" s="126"/>
      <c r="C49" s="128"/>
      <c r="G49" s="120"/>
      <c r="H49" s="129"/>
    </row>
    <row r="50" spans="1:8" s="122" customFormat="1" x14ac:dyDescent="0.25">
      <c r="A50" s="121"/>
      <c r="C50" s="123"/>
      <c r="G50" s="124"/>
      <c r="H50" s="125"/>
    </row>
    <row r="51" spans="1:8" s="127" customFormat="1" x14ac:dyDescent="0.25">
      <c r="A51" s="126"/>
      <c r="C51" s="128"/>
      <c r="G51" s="120"/>
      <c r="H51" s="129"/>
    </row>
    <row r="52" spans="1:8" s="122" customFormat="1" x14ac:dyDescent="0.25">
      <c r="A52" s="121"/>
      <c r="C52" s="123"/>
      <c r="G52" s="124"/>
      <c r="H52" s="125"/>
    </row>
    <row r="53" spans="1:8" s="127" customFormat="1" x14ac:dyDescent="0.25">
      <c r="A53" s="126"/>
      <c r="C53" s="128"/>
      <c r="G53" s="120"/>
      <c r="H53" s="129"/>
    </row>
    <row r="54" spans="1:8" s="122" customFormat="1" x14ac:dyDescent="0.25">
      <c r="A54" s="121"/>
      <c r="C54" s="123"/>
      <c r="G54" s="124"/>
      <c r="H54" s="125"/>
    </row>
    <row r="55" spans="1:8" s="127" customFormat="1" x14ac:dyDescent="0.25">
      <c r="A55" s="126"/>
      <c r="C55" s="128"/>
      <c r="G55" s="120"/>
      <c r="H55" s="129"/>
    </row>
    <row r="56" spans="1:8" s="122" customFormat="1" x14ac:dyDescent="0.25">
      <c r="A56" s="121"/>
      <c r="C56" s="123"/>
      <c r="G56" s="124"/>
      <c r="H56" s="125"/>
    </row>
    <row r="57" spans="1:8" s="127" customFormat="1" x14ac:dyDescent="0.25">
      <c r="A57" s="126"/>
      <c r="C57" s="128"/>
      <c r="G57" s="120"/>
      <c r="H57" s="129"/>
    </row>
    <row r="58" spans="1:8" s="122" customFormat="1" x14ac:dyDescent="0.25">
      <c r="A58" s="121"/>
      <c r="C58" s="123"/>
      <c r="G58" s="124"/>
      <c r="H58" s="125"/>
    </row>
    <row r="59" spans="1:8" s="127" customFormat="1" x14ac:dyDescent="0.25">
      <c r="A59" s="126"/>
      <c r="C59" s="128"/>
      <c r="G59" s="120"/>
      <c r="H59" s="129"/>
    </row>
    <row r="60" spans="1:8" s="122" customFormat="1" x14ac:dyDescent="0.25">
      <c r="A60" s="121"/>
      <c r="C60" s="123"/>
      <c r="G60" s="124"/>
      <c r="H60" s="125"/>
    </row>
    <row r="61" spans="1:8" s="127" customFormat="1" x14ac:dyDescent="0.25">
      <c r="A61" s="126"/>
      <c r="C61" s="128"/>
      <c r="G61" s="120"/>
      <c r="H61" s="129"/>
    </row>
    <row r="62" spans="1:8" s="122" customFormat="1" x14ac:dyDescent="0.25">
      <c r="A62" s="121"/>
      <c r="C62" s="123"/>
      <c r="G62" s="124"/>
      <c r="H62" s="125"/>
    </row>
    <row r="63" spans="1:8" s="127" customFormat="1" x14ac:dyDescent="0.25">
      <c r="A63" s="126"/>
      <c r="C63" s="128"/>
      <c r="G63" s="120"/>
      <c r="H63" s="129"/>
    </row>
    <row r="64" spans="1:8" s="122" customFormat="1" x14ac:dyDescent="0.25">
      <c r="A64" s="121"/>
      <c r="C64" s="123"/>
      <c r="G64" s="124"/>
      <c r="H64" s="125"/>
    </row>
    <row r="65" spans="1:8" s="127" customFormat="1" x14ac:dyDescent="0.25">
      <c r="A65" s="126"/>
      <c r="C65" s="128"/>
      <c r="G65" s="120"/>
      <c r="H65" s="129"/>
    </row>
    <row r="66" spans="1:8" s="122" customFormat="1" x14ac:dyDescent="0.25">
      <c r="A66" s="121"/>
      <c r="C66" s="123"/>
      <c r="G66" s="124"/>
      <c r="H66" s="125"/>
    </row>
    <row r="67" spans="1:8" s="127" customFormat="1" x14ac:dyDescent="0.25">
      <c r="A67" s="126"/>
      <c r="C67" s="128"/>
      <c r="G67" s="120"/>
      <c r="H67" s="129"/>
    </row>
    <row r="68" spans="1:8" s="122" customFormat="1" x14ac:dyDescent="0.25">
      <c r="A68" s="121"/>
      <c r="C68" s="123"/>
      <c r="G68" s="124"/>
      <c r="H68" s="125"/>
    </row>
    <row r="69" spans="1:8" s="127" customFormat="1" x14ac:dyDescent="0.25">
      <c r="A69" s="126"/>
      <c r="C69" s="128"/>
      <c r="G69" s="120"/>
      <c r="H69" s="129"/>
    </row>
    <row r="70" spans="1:8" s="122" customFormat="1" x14ac:dyDescent="0.25">
      <c r="A70" s="121"/>
      <c r="C70" s="123"/>
      <c r="G70" s="124"/>
      <c r="H70" s="125"/>
    </row>
    <row r="71" spans="1:8" s="127" customFormat="1" x14ac:dyDescent="0.25">
      <c r="A71" s="126"/>
      <c r="C71" s="128"/>
      <c r="G71" s="120"/>
      <c r="H71" s="129"/>
    </row>
    <row r="72" spans="1:8" s="122" customFormat="1" x14ac:dyDescent="0.25">
      <c r="A72" s="121"/>
      <c r="C72" s="123"/>
      <c r="G72" s="124"/>
      <c r="H72" s="125"/>
    </row>
    <row r="73" spans="1:8" s="127" customFormat="1" x14ac:dyDescent="0.25">
      <c r="A73" s="126"/>
      <c r="C73" s="128"/>
      <c r="G73" s="120"/>
      <c r="H73" s="129"/>
    </row>
    <row r="74" spans="1:8" s="122" customFormat="1" x14ac:dyDescent="0.25">
      <c r="A74" s="121"/>
      <c r="C74" s="123"/>
      <c r="G74" s="124"/>
      <c r="H74" s="125"/>
    </row>
    <row r="75" spans="1:8" s="127" customFormat="1" x14ac:dyDescent="0.25">
      <c r="A75" s="126"/>
      <c r="C75" s="128"/>
      <c r="G75" s="120"/>
      <c r="H75" s="129"/>
    </row>
    <row r="76" spans="1:8" s="122" customFormat="1" x14ac:dyDescent="0.25">
      <c r="A76" s="121"/>
      <c r="C76" s="123"/>
      <c r="G76" s="124"/>
      <c r="H76" s="125"/>
    </row>
    <row r="77" spans="1:8" s="127" customFormat="1" x14ac:dyDescent="0.25">
      <c r="A77" s="126"/>
      <c r="C77" s="128"/>
      <c r="G77" s="120"/>
      <c r="H77" s="129"/>
    </row>
    <row r="78" spans="1:8" s="122" customFormat="1" x14ac:dyDescent="0.25">
      <c r="A78" s="121"/>
      <c r="C78" s="123"/>
      <c r="G78" s="124"/>
      <c r="H78" s="125"/>
    </row>
    <row r="79" spans="1:8" s="127" customFormat="1" x14ac:dyDescent="0.25">
      <c r="A79" s="126"/>
      <c r="C79" s="128"/>
      <c r="G79" s="120"/>
      <c r="H79" s="129"/>
    </row>
    <row r="80" spans="1:8" s="122" customFormat="1" x14ac:dyDescent="0.25">
      <c r="A80" s="121"/>
      <c r="C80" s="123"/>
      <c r="G80" s="124"/>
      <c r="H80" s="125"/>
    </row>
    <row r="81" spans="1:8" s="127" customFormat="1" x14ac:dyDescent="0.25">
      <c r="A81" s="126"/>
      <c r="C81" s="128"/>
      <c r="G81" s="120"/>
      <c r="H81" s="129"/>
    </row>
    <row r="82" spans="1:8" s="122" customFormat="1" x14ac:dyDescent="0.25">
      <c r="A82" s="121"/>
      <c r="C82" s="123"/>
      <c r="G82" s="124"/>
      <c r="H82" s="125"/>
    </row>
    <row r="83" spans="1:8" s="127" customFormat="1" x14ac:dyDescent="0.25">
      <c r="A83" s="126"/>
      <c r="C83" s="128"/>
      <c r="G83" s="120"/>
      <c r="H83" s="129"/>
    </row>
    <row r="84" spans="1:8" s="122" customFormat="1" x14ac:dyDescent="0.25">
      <c r="A84" s="121"/>
      <c r="C84" s="123"/>
      <c r="G84" s="124"/>
      <c r="H84" s="125"/>
    </row>
    <row r="85" spans="1:8" s="127" customFormat="1" x14ac:dyDescent="0.25">
      <c r="A85" s="126"/>
      <c r="C85" s="128"/>
      <c r="G85" s="120"/>
      <c r="H85" s="129"/>
    </row>
    <row r="86" spans="1:8" s="122" customFormat="1" x14ac:dyDescent="0.25">
      <c r="A86" s="121"/>
      <c r="C86" s="123"/>
      <c r="G86" s="124"/>
      <c r="H86" s="125"/>
    </row>
    <row r="87" spans="1:8" s="127" customFormat="1" x14ac:dyDescent="0.25">
      <c r="A87" s="126"/>
      <c r="C87" s="128"/>
      <c r="G87" s="120"/>
      <c r="H87" s="129"/>
    </row>
    <row r="88" spans="1:8" s="122" customFormat="1" x14ac:dyDescent="0.25">
      <c r="A88" s="121"/>
      <c r="C88" s="123"/>
      <c r="G88" s="124"/>
      <c r="H88" s="125"/>
    </row>
    <row r="89" spans="1:8" s="127" customFormat="1" x14ac:dyDescent="0.25">
      <c r="A89" s="126"/>
      <c r="C89" s="128"/>
      <c r="G89" s="120"/>
      <c r="H89" s="129"/>
    </row>
    <row r="90" spans="1:8" s="122" customFormat="1" x14ac:dyDescent="0.25">
      <c r="A90" s="121"/>
      <c r="C90" s="123"/>
      <c r="G90" s="124"/>
      <c r="H90" s="125"/>
    </row>
    <row r="91" spans="1:8" s="127" customFormat="1" x14ac:dyDescent="0.25">
      <c r="A91" s="126"/>
      <c r="C91" s="128"/>
      <c r="G91" s="120"/>
      <c r="H91" s="129"/>
    </row>
    <row r="92" spans="1:8" s="122" customFormat="1" x14ac:dyDescent="0.25">
      <c r="A92" s="121"/>
      <c r="C92" s="123"/>
      <c r="G92" s="124"/>
      <c r="H92" s="125"/>
    </row>
    <row r="93" spans="1:8" s="127" customFormat="1" x14ac:dyDescent="0.25">
      <c r="A93" s="126"/>
      <c r="C93" s="128"/>
      <c r="G93" s="120"/>
      <c r="H93" s="129"/>
    </row>
    <row r="94" spans="1:8" s="122" customFormat="1" x14ac:dyDescent="0.25">
      <c r="A94" s="121"/>
      <c r="C94" s="123"/>
      <c r="G94" s="124"/>
      <c r="H94" s="125"/>
    </row>
    <row r="95" spans="1:8" s="127" customFormat="1" x14ac:dyDescent="0.25">
      <c r="A95" s="126"/>
      <c r="C95" s="128"/>
      <c r="G95" s="120"/>
      <c r="H95" s="129"/>
    </row>
    <row r="96" spans="1:8" s="122" customFormat="1" x14ac:dyDescent="0.25">
      <c r="A96" s="121"/>
      <c r="C96" s="123"/>
      <c r="G96" s="124"/>
      <c r="H96" s="125"/>
    </row>
    <row r="97" spans="1:8" s="127" customFormat="1" x14ac:dyDescent="0.25">
      <c r="A97" s="126"/>
      <c r="C97" s="128"/>
      <c r="G97" s="120"/>
      <c r="H97" s="129"/>
    </row>
    <row r="98" spans="1:8" s="122" customFormat="1" x14ac:dyDescent="0.25">
      <c r="A98" s="121"/>
      <c r="C98" s="123"/>
      <c r="G98" s="124"/>
      <c r="H98" s="125"/>
    </row>
    <row r="99" spans="1:8" s="127" customFormat="1" x14ac:dyDescent="0.25">
      <c r="A99" s="126"/>
      <c r="C99" s="128"/>
      <c r="G99" s="120"/>
      <c r="H99" s="129"/>
    </row>
    <row r="100" spans="1:8" s="122" customFormat="1" x14ac:dyDescent="0.25">
      <c r="A100" s="121"/>
      <c r="C100" s="123"/>
      <c r="G100" s="124"/>
      <c r="H100" s="125"/>
    </row>
    <row r="101" spans="1:8" s="127" customFormat="1" x14ac:dyDescent="0.25">
      <c r="A101" s="126"/>
      <c r="C101" s="128"/>
      <c r="G101" s="120"/>
      <c r="H101" s="129"/>
    </row>
    <row r="102" spans="1:8" s="122" customFormat="1" x14ac:dyDescent="0.25">
      <c r="A102" s="121"/>
      <c r="C102" s="123"/>
      <c r="G102" s="124"/>
      <c r="H102" s="125"/>
    </row>
    <row r="103" spans="1:8" s="127" customFormat="1" x14ac:dyDescent="0.25">
      <c r="A103" s="126"/>
      <c r="C103" s="128"/>
      <c r="G103" s="120"/>
      <c r="H103" s="129"/>
    </row>
    <row r="104" spans="1:8" s="122" customFormat="1" x14ac:dyDescent="0.25">
      <c r="A104" s="121"/>
      <c r="C104" s="123"/>
      <c r="G104" s="124"/>
      <c r="H104" s="125"/>
    </row>
    <row r="105" spans="1:8" s="127" customFormat="1" x14ac:dyDescent="0.25">
      <c r="A105" s="126"/>
      <c r="C105" s="128"/>
      <c r="G105" s="120"/>
      <c r="H105" s="129"/>
    </row>
    <row r="106" spans="1:8" s="122" customFormat="1" x14ac:dyDescent="0.25">
      <c r="A106" s="121"/>
      <c r="C106" s="123"/>
      <c r="G106" s="124"/>
      <c r="H106" s="125"/>
    </row>
    <row r="107" spans="1:8" s="127" customFormat="1" x14ac:dyDescent="0.25">
      <c r="A107" s="126"/>
      <c r="C107" s="128"/>
      <c r="G107" s="120"/>
      <c r="H107" s="129"/>
    </row>
    <row r="108" spans="1:8" s="122" customFormat="1" x14ac:dyDescent="0.25">
      <c r="A108" s="121"/>
      <c r="C108" s="123"/>
      <c r="G108" s="124"/>
      <c r="H108" s="125"/>
    </row>
    <row r="109" spans="1:8" s="127" customFormat="1" x14ac:dyDescent="0.25">
      <c r="A109" s="126"/>
      <c r="C109" s="128"/>
      <c r="G109" s="120"/>
      <c r="H109" s="129"/>
    </row>
    <row r="110" spans="1:8" s="122" customFormat="1" x14ac:dyDescent="0.25">
      <c r="A110" s="121"/>
      <c r="C110" s="123"/>
      <c r="G110" s="124"/>
      <c r="H110" s="125"/>
    </row>
    <row r="111" spans="1:8" s="127" customFormat="1" x14ac:dyDescent="0.25">
      <c r="A111" s="126"/>
      <c r="C111" s="128"/>
      <c r="G111" s="120"/>
      <c r="H111" s="129"/>
    </row>
    <row r="112" spans="1:8" s="122" customFormat="1" x14ac:dyDescent="0.25">
      <c r="A112" s="121"/>
      <c r="C112" s="123"/>
      <c r="G112" s="124"/>
      <c r="H112" s="125"/>
    </row>
    <row r="113" spans="1:8" s="127" customFormat="1" x14ac:dyDescent="0.25">
      <c r="A113" s="126"/>
      <c r="C113" s="128"/>
      <c r="G113" s="120"/>
      <c r="H113" s="129"/>
    </row>
    <row r="114" spans="1:8" s="122" customFormat="1" x14ac:dyDescent="0.25">
      <c r="A114" s="121"/>
      <c r="C114" s="123"/>
      <c r="G114" s="124"/>
      <c r="H114" s="125"/>
    </row>
    <row r="115" spans="1:8" s="127" customFormat="1" x14ac:dyDescent="0.25">
      <c r="A115" s="126"/>
      <c r="C115" s="128"/>
      <c r="G115" s="120"/>
      <c r="H115" s="129"/>
    </row>
    <row r="116" spans="1:8" s="122" customFormat="1" x14ac:dyDescent="0.25">
      <c r="A116" s="121"/>
      <c r="C116" s="123"/>
      <c r="G116" s="124"/>
      <c r="H116" s="125"/>
    </row>
    <row r="117" spans="1:8" s="127" customFormat="1" x14ac:dyDescent="0.25">
      <c r="A117" s="126"/>
      <c r="C117" s="128"/>
      <c r="G117" s="120"/>
      <c r="H117" s="129"/>
    </row>
    <row r="118" spans="1:8" s="122" customFormat="1" x14ac:dyDescent="0.25">
      <c r="A118" s="121"/>
      <c r="C118" s="123"/>
      <c r="G118" s="124"/>
      <c r="H118" s="125"/>
    </row>
    <row r="119" spans="1:8" s="127" customFormat="1" x14ac:dyDescent="0.25">
      <c r="A119" s="126"/>
      <c r="C119" s="128"/>
      <c r="G119" s="120"/>
      <c r="H119" s="129"/>
    </row>
    <row r="120" spans="1:8" s="122" customFormat="1" x14ac:dyDescent="0.25">
      <c r="A120" s="121"/>
      <c r="C120" s="123"/>
      <c r="G120" s="124"/>
      <c r="H120" s="125"/>
    </row>
    <row r="121" spans="1:8" s="127" customFormat="1" x14ac:dyDescent="0.25">
      <c r="A121" s="126"/>
      <c r="C121" s="128"/>
      <c r="G121" s="120"/>
      <c r="H121" s="129"/>
    </row>
    <row r="122" spans="1:8" s="122" customFormat="1" x14ac:dyDescent="0.25">
      <c r="A122" s="121"/>
      <c r="C122" s="123"/>
      <c r="G122" s="124"/>
      <c r="H122" s="125"/>
    </row>
    <row r="123" spans="1:8" s="127" customFormat="1" x14ac:dyDescent="0.25">
      <c r="A123" s="126"/>
      <c r="C123" s="128"/>
      <c r="G123" s="120"/>
      <c r="H123" s="129"/>
    </row>
    <row r="124" spans="1:8" s="122" customFormat="1" x14ac:dyDescent="0.25">
      <c r="A124" s="121"/>
      <c r="C124" s="123"/>
      <c r="G124" s="124"/>
      <c r="H124" s="125"/>
    </row>
    <row r="125" spans="1:8" s="127" customFormat="1" x14ac:dyDescent="0.25">
      <c r="A125" s="126"/>
      <c r="C125" s="128"/>
      <c r="G125" s="120"/>
      <c r="H125" s="129"/>
    </row>
    <row r="126" spans="1:8" s="122" customFormat="1" x14ac:dyDescent="0.25">
      <c r="A126" s="121"/>
      <c r="C126" s="123"/>
      <c r="G126" s="124"/>
      <c r="H126" s="125"/>
    </row>
    <row r="127" spans="1:8" s="127" customFormat="1" x14ac:dyDescent="0.25">
      <c r="A127" s="126"/>
      <c r="C127" s="128"/>
      <c r="G127" s="120"/>
      <c r="H127" s="129"/>
    </row>
    <row r="128" spans="1:8" s="122" customFormat="1" x14ac:dyDescent="0.25">
      <c r="A128" s="121"/>
      <c r="C128" s="123"/>
      <c r="G128" s="124"/>
      <c r="H128" s="125"/>
    </row>
    <row r="129" spans="1:8" s="127" customFormat="1" x14ac:dyDescent="0.25">
      <c r="A129" s="126"/>
      <c r="C129" s="128"/>
      <c r="G129" s="120"/>
      <c r="H129" s="129"/>
    </row>
    <row r="130" spans="1:8" s="122" customFormat="1" x14ac:dyDescent="0.25">
      <c r="A130" s="121"/>
      <c r="C130" s="123"/>
      <c r="G130" s="124"/>
      <c r="H130" s="125"/>
    </row>
    <row r="131" spans="1:8" s="127" customFormat="1" x14ac:dyDescent="0.25">
      <c r="A131" s="126"/>
      <c r="C131" s="128"/>
      <c r="G131" s="120"/>
      <c r="H131" s="129"/>
    </row>
    <row r="132" spans="1:8" s="122" customFormat="1" x14ac:dyDescent="0.25">
      <c r="A132" s="121"/>
      <c r="C132" s="123"/>
      <c r="G132" s="124"/>
      <c r="H132" s="125"/>
    </row>
    <row r="133" spans="1:8" s="127" customFormat="1" x14ac:dyDescent="0.25">
      <c r="A133" s="126"/>
      <c r="C133" s="128"/>
      <c r="G133" s="120"/>
      <c r="H133" s="129"/>
    </row>
    <row r="134" spans="1:8" s="122" customFormat="1" x14ac:dyDescent="0.25">
      <c r="A134" s="121"/>
      <c r="C134" s="123"/>
      <c r="G134" s="124"/>
      <c r="H134" s="125"/>
    </row>
    <row r="135" spans="1:8" s="127" customFormat="1" x14ac:dyDescent="0.25">
      <c r="A135" s="126"/>
      <c r="C135" s="128"/>
      <c r="G135" s="120"/>
      <c r="H135" s="129"/>
    </row>
    <row r="136" spans="1:8" s="122" customFormat="1" x14ac:dyDescent="0.25">
      <c r="A136" s="121"/>
      <c r="C136" s="123"/>
      <c r="G136" s="124"/>
      <c r="H136" s="125"/>
    </row>
    <row r="137" spans="1:8" s="127" customFormat="1" x14ac:dyDescent="0.25">
      <c r="A137" s="126"/>
      <c r="C137" s="128"/>
      <c r="G137" s="120"/>
      <c r="H137" s="129"/>
    </row>
    <row r="138" spans="1:8" s="122" customFormat="1" x14ac:dyDescent="0.25">
      <c r="A138" s="121"/>
      <c r="C138" s="123"/>
      <c r="G138" s="124"/>
      <c r="H138" s="125"/>
    </row>
    <row r="139" spans="1:8" s="127" customFormat="1" x14ac:dyDescent="0.25">
      <c r="A139" s="126"/>
      <c r="C139" s="128"/>
      <c r="G139" s="120"/>
      <c r="H139" s="129"/>
    </row>
    <row r="140" spans="1:8" s="122" customFormat="1" x14ac:dyDescent="0.25">
      <c r="A140" s="121"/>
      <c r="C140" s="123"/>
      <c r="G140" s="124"/>
      <c r="H140" s="125"/>
    </row>
    <row r="141" spans="1:8" s="127" customFormat="1" x14ac:dyDescent="0.25">
      <c r="A141" s="126"/>
      <c r="C141" s="128"/>
      <c r="G141" s="120"/>
      <c r="H141" s="129"/>
    </row>
    <row r="142" spans="1:8" s="122" customFormat="1" x14ac:dyDescent="0.25">
      <c r="A142" s="121"/>
      <c r="C142" s="123"/>
      <c r="G142" s="124"/>
      <c r="H142" s="125"/>
    </row>
    <row r="143" spans="1:8" s="127" customFormat="1" x14ac:dyDescent="0.25">
      <c r="A143" s="126"/>
      <c r="C143" s="128"/>
      <c r="G143" s="120"/>
      <c r="H143" s="129"/>
    </row>
    <row r="144" spans="1:8" s="122" customFormat="1" x14ac:dyDescent="0.25">
      <c r="A144" s="121"/>
      <c r="C144" s="123"/>
      <c r="G144" s="124"/>
      <c r="H144" s="125"/>
    </row>
    <row r="145" spans="1:8" s="127" customFormat="1" x14ac:dyDescent="0.25">
      <c r="A145" s="126"/>
      <c r="C145" s="128"/>
      <c r="G145" s="120"/>
      <c r="H145" s="129"/>
    </row>
    <row r="146" spans="1:8" s="122" customFormat="1" x14ac:dyDescent="0.25">
      <c r="A146" s="121"/>
      <c r="C146" s="123"/>
      <c r="G146" s="124"/>
      <c r="H146" s="125"/>
    </row>
    <row r="147" spans="1:8" s="127" customFormat="1" x14ac:dyDescent="0.25">
      <c r="A147" s="126"/>
      <c r="C147" s="128"/>
      <c r="G147" s="120"/>
      <c r="H147" s="129"/>
    </row>
    <row r="148" spans="1:8" s="122" customFormat="1" x14ac:dyDescent="0.25">
      <c r="A148" s="121"/>
      <c r="C148" s="123"/>
      <c r="G148" s="124"/>
      <c r="H148" s="125"/>
    </row>
    <row r="149" spans="1:8" s="127" customFormat="1" x14ac:dyDescent="0.25">
      <c r="A149" s="126"/>
      <c r="C149" s="128"/>
      <c r="G149" s="120"/>
      <c r="H149" s="129"/>
    </row>
    <row r="150" spans="1:8" s="122" customFormat="1" x14ac:dyDescent="0.25">
      <c r="A150" s="121"/>
      <c r="C150" s="123"/>
      <c r="G150" s="124"/>
      <c r="H150" s="125"/>
    </row>
    <row r="151" spans="1:8" s="127" customFormat="1" x14ac:dyDescent="0.25">
      <c r="A151" s="126"/>
      <c r="C151" s="128"/>
      <c r="G151" s="120"/>
      <c r="H151" s="129"/>
    </row>
    <row r="152" spans="1:8" s="122" customFormat="1" x14ac:dyDescent="0.25">
      <c r="A152" s="121"/>
      <c r="C152" s="123"/>
      <c r="G152" s="124"/>
      <c r="H152" s="125"/>
    </row>
    <row r="153" spans="1:8" s="127" customFormat="1" x14ac:dyDescent="0.25">
      <c r="A153" s="126"/>
      <c r="C153" s="128"/>
      <c r="G153" s="120"/>
      <c r="H153" s="129"/>
    </row>
    <row r="154" spans="1:8" s="122" customFormat="1" x14ac:dyDescent="0.25">
      <c r="A154" s="121"/>
      <c r="C154" s="123"/>
      <c r="G154" s="124"/>
      <c r="H154" s="125"/>
    </row>
    <row r="155" spans="1:8" s="127" customFormat="1" x14ac:dyDescent="0.25">
      <c r="A155" s="126"/>
      <c r="C155" s="128"/>
      <c r="G155" s="120"/>
      <c r="H155" s="129"/>
    </row>
    <row r="156" spans="1:8" s="122" customFormat="1" x14ac:dyDescent="0.25">
      <c r="A156" s="121"/>
      <c r="C156" s="123"/>
      <c r="G156" s="124"/>
      <c r="H156" s="125"/>
    </row>
    <row r="157" spans="1:8" s="127" customFormat="1" x14ac:dyDescent="0.25">
      <c r="A157" s="126"/>
      <c r="C157" s="128"/>
      <c r="G157" s="120"/>
      <c r="H157" s="129"/>
    </row>
    <row r="158" spans="1:8" s="122" customFormat="1" x14ac:dyDescent="0.25">
      <c r="A158" s="121"/>
      <c r="C158" s="123"/>
      <c r="G158" s="124"/>
      <c r="H158" s="125"/>
    </row>
    <row r="159" spans="1:8" s="127" customFormat="1" x14ac:dyDescent="0.25">
      <c r="A159" s="126"/>
      <c r="C159" s="128"/>
      <c r="G159" s="120"/>
      <c r="H159" s="129"/>
    </row>
    <row r="160" spans="1:8" s="122" customFormat="1" x14ac:dyDescent="0.25">
      <c r="A160" s="121"/>
      <c r="C160" s="123"/>
      <c r="G160" s="124"/>
      <c r="H160" s="125"/>
    </row>
    <row r="161" spans="1:8" s="127" customFormat="1" x14ac:dyDescent="0.25">
      <c r="A161" s="126"/>
      <c r="C161" s="128"/>
      <c r="G161" s="120"/>
      <c r="H161" s="129"/>
    </row>
    <row r="162" spans="1:8" s="122" customFormat="1" x14ac:dyDescent="0.25">
      <c r="A162" s="121"/>
      <c r="C162" s="123"/>
      <c r="G162" s="124"/>
      <c r="H162" s="125"/>
    </row>
    <row r="163" spans="1:8" s="127" customFormat="1" x14ac:dyDescent="0.25">
      <c r="A163" s="126"/>
      <c r="C163" s="128"/>
      <c r="G163" s="120"/>
      <c r="H163" s="129"/>
    </row>
    <row r="164" spans="1:8" s="122" customFormat="1" x14ac:dyDescent="0.25">
      <c r="A164" s="121"/>
      <c r="C164" s="123"/>
      <c r="G164" s="124"/>
      <c r="H164" s="125"/>
    </row>
    <row r="165" spans="1:8" s="127" customFormat="1" x14ac:dyDescent="0.25">
      <c r="A165" s="126"/>
      <c r="C165" s="128"/>
      <c r="G165" s="120"/>
      <c r="H165" s="129"/>
    </row>
    <row r="166" spans="1:8" s="122" customFormat="1" x14ac:dyDescent="0.25">
      <c r="A166" s="121"/>
      <c r="C166" s="123"/>
      <c r="G166" s="124"/>
      <c r="H166" s="125"/>
    </row>
    <row r="167" spans="1:8" s="127" customFormat="1" x14ac:dyDescent="0.25">
      <c r="A167" s="126"/>
      <c r="C167" s="128"/>
      <c r="G167" s="120"/>
      <c r="H167" s="129"/>
    </row>
    <row r="168" spans="1:8" s="122" customFormat="1" x14ac:dyDescent="0.25">
      <c r="A168" s="121"/>
      <c r="C168" s="123"/>
      <c r="G168" s="124"/>
      <c r="H168" s="125"/>
    </row>
    <row r="169" spans="1:8" s="127" customFormat="1" x14ac:dyDescent="0.25">
      <c r="A169" s="126"/>
      <c r="C169" s="128"/>
      <c r="G169" s="120"/>
      <c r="H169" s="129"/>
    </row>
    <row r="170" spans="1:8" s="122" customFormat="1" x14ac:dyDescent="0.25">
      <c r="A170" s="121"/>
      <c r="C170" s="123"/>
      <c r="G170" s="124"/>
      <c r="H170" s="125"/>
    </row>
    <row r="171" spans="1:8" s="127" customFormat="1" x14ac:dyDescent="0.25">
      <c r="A171" s="126"/>
      <c r="C171" s="128"/>
      <c r="G171" s="120"/>
      <c r="H171" s="129"/>
    </row>
    <row r="172" spans="1:8" s="122" customFormat="1" x14ac:dyDescent="0.25">
      <c r="A172" s="121"/>
      <c r="C172" s="123"/>
      <c r="G172" s="124"/>
      <c r="H172" s="125"/>
    </row>
    <row r="173" spans="1:8" s="127" customFormat="1" x14ac:dyDescent="0.25">
      <c r="A173" s="126"/>
      <c r="C173" s="128"/>
      <c r="G173" s="120"/>
      <c r="H173" s="129"/>
    </row>
    <row r="174" spans="1:8" s="122" customFormat="1" x14ac:dyDescent="0.25">
      <c r="A174" s="121"/>
      <c r="C174" s="123"/>
      <c r="G174" s="124"/>
      <c r="H174" s="125"/>
    </row>
    <row r="175" spans="1:8" s="127" customFormat="1" x14ac:dyDescent="0.25">
      <c r="A175" s="126"/>
      <c r="C175" s="128"/>
      <c r="G175" s="120"/>
      <c r="H175" s="129"/>
    </row>
    <row r="176" spans="1:8" s="122" customFormat="1" x14ac:dyDescent="0.25">
      <c r="A176" s="121"/>
      <c r="C176" s="123"/>
      <c r="G176" s="124"/>
      <c r="H176" s="125"/>
    </row>
    <row r="177" spans="1:8" s="127" customFormat="1" x14ac:dyDescent="0.25">
      <c r="A177" s="126"/>
      <c r="C177" s="128"/>
      <c r="G177" s="120"/>
      <c r="H177" s="129"/>
    </row>
    <row r="178" spans="1:8" s="122" customFormat="1" x14ac:dyDescent="0.25">
      <c r="A178" s="121"/>
      <c r="C178" s="123"/>
      <c r="G178" s="124"/>
      <c r="H178" s="125"/>
    </row>
    <row r="179" spans="1:8" s="127" customFormat="1" x14ac:dyDescent="0.25">
      <c r="A179" s="126"/>
      <c r="C179" s="128"/>
      <c r="G179" s="120"/>
      <c r="H179" s="129"/>
    </row>
    <row r="180" spans="1:8" s="122" customFormat="1" x14ac:dyDescent="0.25">
      <c r="A180" s="121"/>
      <c r="C180" s="123"/>
      <c r="G180" s="124"/>
      <c r="H180" s="125"/>
    </row>
    <row r="181" spans="1:8" s="127" customFormat="1" x14ac:dyDescent="0.25">
      <c r="A181" s="126"/>
      <c r="C181" s="128"/>
      <c r="G181" s="120"/>
      <c r="H181" s="129"/>
    </row>
    <row r="182" spans="1:8" s="122" customFormat="1" x14ac:dyDescent="0.25">
      <c r="A182" s="121"/>
      <c r="C182" s="123"/>
      <c r="G182" s="124"/>
      <c r="H182" s="125"/>
    </row>
    <row r="183" spans="1:8" s="127" customFormat="1" x14ac:dyDescent="0.25">
      <c r="A183" s="126"/>
      <c r="C183" s="128"/>
      <c r="G183" s="120"/>
      <c r="H183" s="129"/>
    </row>
    <row r="184" spans="1:8" s="122" customFormat="1" x14ac:dyDescent="0.25">
      <c r="A184" s="121"/>
      <c r="C184" s="123"/>
      <c r="G184" s="124"/>
      <c r="H184" s="125"/>
    </row>
    <row r="185" spans="1:8" s="127" customFormat="1" x14ac:dyDescent="0.25">
      <c r="A185" s="126"/>
      <c r="C185" s="128"/>
      <c r="G185" s="120"/>
      <c r="H185" s="129"/>
    </row>
    <row r="186" spans="1:8" s="122" customFormat="1" x14ac:dyDescent="0.25">
      <c r="A186" s="121"/>
      <c r="C186" s="123"/>
      <c r="G186" s="124"/>
      <c r="H186" s="125"/>
    </row>
    <row r="187" spans="1:8" s="127" customFormat="1" x14ac:dyDescent="0.25">
      <c r="A187" s="126"/>
      <c r="C187" s="128"/>
      <c r="G187" s="120"/>
      <c r="H187" s="129"/>
    </row>
    <row r="188" spans="1:8" s="122" customFormat="1" x14ac:dyDescent="0.25">
      <c r="A188" s="121"/>
      <c r="C188" s="123"/>
      <c r="G188" s="124"/>
      <c r="H188" s="125"/>
    </row>
    <row r="189" spans="1:8" s="127" customFormat="1" x14ac:dyDescent="0.25">
      <c r="A189" s="126"/>
      <c r="C189" s="128"/>
      <c r="G189" s="120"/>
      <c r="H189" s="129"/>
    </row>
    <row r="190" spans="1:8" s="122" customFormat="1" x14ac:dyDescent="0.25">
      <c r="A190" s="121"/>
      <c r="C190" s="123"/>
      <c r="G190" s="124"/>
      <c r="H190" s="125"/>
    </row>
    <row r="191" spans="1:8" s="127" customFormat="1" x14ac:dyDescent="0.25">
      <c r="A191" s="126"/>
      <c r="C191" s="128"/>
      <c r="G191" s="120"/>
      <c r="H191" s="129"/>
    </row>
    <row r="192" spans="1:8" s="122" customFormat="1" x14ac:dyDescent="0.25">
      <c r="A192" s="121"/>
      <c r="C192" s="123"/>
      <c r="G192" s="124"/>
      <c r="H192" s="125"/>
    </row>
    <row r="193" spans="1:8" s="127" customFormat="1" x14ac:dyDescent="0.25">
      <c r="A193" s="126"/>
      <c r="C193" s="128"/>
      <c r="G193" s="120"/>
      <c r="H193" s="129"/>
    </row>
    <row r="194" spans="1:8" s="122" customFormat="1" x14ac:dyDescent="0.25">
      <c r="A194" s="121"/>
      <c r="C194" s="123"/>
      <c r="G194" s="124"/>
      <c r="H194" s="125"/>
    </row>
    <row r="195" spans="1:8" s="127" customFormat="1" x14ac:dyDescent="0.25">
      <c r="A195" s="126"/>
      <c r="C195" s="128"/>
      <c r="G195" s="120"/>
      <c r="H195" s="129"/>
    </row>
    <row r="196" spans="1:8" s="122" customFormat="1" x14ac:dyDescent="0.25">
      <c r="A196" s="121"/>
      <c r="C196" s="123"/>
      <c r="G196" s="124"/>
      <c r="H196" s="125"/>
    </row>
    <row r="197" spans="1:8" s="127" customFormat="1" x14ac:dyDescent="0.25">
      <c r="A197" s="126"/>
      <c r="C197" s="128"/>
      <c r="G197" s="120"/>
      <c r="H197" s="129"/>
    </row>
    <row r="198" spans="1:8" s="122" customFormat="1" x14ac:dyDescent="0.25">
      <c r="A198" s="121"/>
      <c r="C198" s="123"/>
      <c r="G198" s="124"/>
      <c r="H198" s="125"/>
    </row>
    <row r="199" spans="1:8" s="127" customFormat="1" x14ac:dyDescent="0.25">
      <c r="A199" s="126"/>
      <c r="C199" s="128"/>
      <c r="G199" s="120"/>
      <c r="H199" s="129"/>
    </row>
    <row r="200" spans="1:8" s="122" customFormat="1" x14ac:dyDescent="0.25">
      <c r="A200" s="121"/>
      <c r="C200" s="123"/>
      <c r="G200" s="124"/>
      <c r="H200" s="125"/>
    </row>
    <row r="201" spans="1:8" s="127" customFormat="1" x14ac:dyDescent="0.25">
      <c r="A201" s="126"/>
      <c r="C201" s="128"/>
      <c r="G201" s="120"/>
      <c r="H201" s="129"/>
    </row>
    <row r="202" spans="1:8" s="122" customFormat="1" x14ac:dyDescent="0.25">
      <c r="A202" s="121"/>
      <c r="C202" s="123"/>
      <c r="G202" s="124"/>
      <c r="H202" s="125"/>
    </row>
    <row r="203" spans="1:8" s="127" customFormat="1" x14ac:dyDescent="0.25">
      <c r="A203" s="126"/>
      <c r="C203" s="128"/>
      <c r="G203" s="120"/>
      <c r="H203" s="129"/>
    </row>
    <row r="204" spans="1:8" s="122" customFormat="1" x14ac:dyDescent="0.25">
      <c r="A204" s="121"/>
      <c r="C204" s="123"/>
      <c r="G204" s="124"/>
      <c r="H204" s="125"/>
    </row>
    <row r="205" spans="1:8" s="127" customFormat="1" x14ac:dyDescent="0.25">
      <c r="A205" s="126"/>
      <c r="C205" s="128"/>
      <c r="G205" s="120"/>
      <c r="H205" s="129"/>
    </row>
    <row r="206" spans="1:8" s="122" customFormat="1" x14ac:dyDescent="0.25">
      <c r="A206" s="121"/>
      <c r="C206" s="123"/>
      <c r="G206" s="124"/>
      <c r="H206" s="125"/>
    </row>
    <row r="207" spans="1:8" s="127" customFormat="1" x14ac:dyDescent="0.25">
      <c r="A207" s="126"/>
      <c r="C207" s="128"/>
      <c r="G207" s="120"/>
      <c r="H207" s="129"/>
    </row>
    <row r="208" spans="1:8" s="122" customFormat="1" x14ac:dyDescent="0.25">
      <c r="A208" s="121"/>
      <c r="C208" s="123"/>
      <c r="G208" s="124"/>
      <c r="H208" s="125"/>
    </row>
    <row r="209" spans="1:8" s="127" customFormat="1" x14ac:dyDescent="0.25">
      <c r="A209" s="126"/>
      <c r="C209" s="128"/>
      <c r="G209" s="120"/>
      <c r="H209" s="129"/>
    </row>
    <row r="210" spans="1:8" s="122" customFormat="1" x14ac:dyDescent="0.25">
      <c r="A210" s="121"/>
      <c r="C210" s="123"/>
      <c r="G210" s="124"/>
      <c r="H210" s="125"/>
    </row>
    <row r="211" spans="1:8" s="127" customFormat="1" x14ac:dyDescent="0.25">
      <c r="A211" s="126"/>
      <c r="C211" s="128"/>
      <c r="G211" s="120"/>
      <c r="H211" s="129"/>
    </row>
    <row r="212" spans="1:8" s="122" customFormat="1" x14ac:dyDescent="0.25">
      <c r="A212" s="121"/>
      <c r="C212" s="123"/>
      <c r="G212" s="124"/>
      <c r="H212" s="125"/>
    </row>
    <row r="213" spans="1:8" s="127" customFormat="1" x14ac:dyDescent="0.25">
      <c r="A213" s="126"/>
      <c r="C213" s="128"/>
      <c r="G213" s="120"/>
      <c r="H213" s="129"/>
    </row>
    <row r="214" spans="1:8" s="122" customFormat="1" x14ac:dyDescent="0.25">
      <c r="A214" s="121"/>
      <c r="C214" s="123"/>
      <c r="G214" s="124"/>
      <c r="H214" s="125"/>
    </row>
    <row r="215" spans="1:8" s="127" customFormat="1" x14ac:dyDescent="0.25">
      <c r="A215" s="126"/>
      <c r="C215" s="128"/>
      <c r="G215" s="120"/>
      <c r="H215" s="129"/>
    </row>
    <row r="216" spans="1:8" s="122" customFormat="1" x14ac:dyDescent="0.25">
      <c r="A216" s="121"/>
      <c r="C216" s="123"/>
      <c r="G216" s="124"/>
      <c r="H216" s="125"/>
    </row>
    <row r="217" spans="1:8" s="127" customFormat="1" x14ac:dyDescent="0.25">
      <c r="A217" s="126"/>
      <c r="C217" s="128"/>
      <c r="G217" s="120"/>
      <c r="H217" s="129"/>
    </row>
    <row r="218" spans="1:8" s="122" customFormat="1" x14ac:dyDescent="0.25">
      <c r="A218" s="121"/>
      <c r="C218" s="123"/>
      <c r="G218" s="124"/>
      <c r="H218" s="125"/>
    </row>
    <row r="219" spans="1:8" s="127" customFormat="1" x14ac:dyDescent="0.25">
      <c r="A219" s="126"/>
      <c r="C219" s="128"/>
      <c r="G219" s="120"/>
      <c r="H219" s="129"/>
    </row>
    <row r="220" spans="1:8" s="122" customFormat="1" x14ac:dyDescent="0.25">
      <c r="A220" s="121"/>
      <c r="C220" s="123"/>
      <c r="G220" s="124"/>
      <c r="H220" s="125"/>
    </row>
    <row r="221" spans="1:8" s="127" customFormat="1" x14ac:dyDescent="0.25">
      <c r="A221" s="126"/>
      <c r="C221" s="128"/>
      <c r="G221" s="120"/>
      <c r="H221" s="129"/>
    </row>
    <row r="222" spans="1:8" s="122" customFormat="1" x14ac:dyDescent="0.25">
      <c r="A222" s="121"/>
      <c r="C222" s="123"/>
      <c r="G222" s="124"/>
      <c r="H222" s="125"/>
    </row>
    <row r="223" spans="1:8" s="127" customFormat="1" x14ac:dyDescent="0.25">
      <c r="A223" s="126"/>
      <c r="C223" s="128"/>
      <c r="G223" s="120"/>
      <c r="H223" s="129"/>
    </row>
    <row r="224" spans="1:8" s="122" customFormat="1" x14ac:dyDescent="0.25">
      <c r="A224" s="121"/>
      <c r="C224" s="123"/>
      <c r="G224" s="124"/>
      <c r="H224" s="125"/>
    </row>
    <row r="225" spans="1:8" s="127" customFormat="1" x14ac:dyDescent="0.25">
      <c r="A225" s="126"/>
      <c r="C225" s="128"/>
      <c r="G225" s="120"/>
      <c r="H225" s="129"/>
    </row>
    <row r="226" spans="1:8" s="122" customFormat="1" x14ac:dyDescent="0.25">
      <c r="A226" s="121"/>
      <c r="C226" s="123"/>
      <c r="G226" s="124"/>
      <c r="H226" s="125"/>
    </row>
    <row r="227" spans="1:8" s="127" customFormat="1" x14ac:dyDescent="0.25">
      <c r="A227" s="126"/>
      <c r="C227" s="128"/>
      <c r="G227" s="120"/>
      <c r="H227" s="129"/>
    </row>
    <row r="228" spans="1:8" s="122" customFormat="1" x14ac:dyDescent="0.25">
      <c r="A228" s="121"/>
      <c r="C228" s="123"/>
      <c r="G228" s="124"/>
      <c r="H228" s="125"/>
    </row>
    <row r="229" spans="1:8" s="127" customFormat="1" x14ac:dyDescent="0.25">
      <c r="A229" s="126"/>
      <c r="C229" s="128"/>
      <c r="G229" s="120"/>
      <c r="H229" s="129"/>
    </row>
    <row r="230" spans="1:8" s="122" customFormat="1" x14ac:dyDescent="0.25">
      <c r="A230" s="121"/>
      <c r="C230" s="123"/>
      <c r="G230" s="124"/>
      <c r="H230" s="125"/>
    </row>
    <row r="231" spans="1:8" s="127" customFormat="1" x14ac:dyDescent="0.25">
      <c r="A231" s="126"/>
      <c r="C231" s="128"/>
      <c r="G231" s="120"/>
      <c r="H231" s="129"/>
    </row>
    <row r="232" spans="1:8" s="122" customFormat="1" x14ac:dyDescent="0.25">
      <c r="A232" s="121"/>
      <c r="C232" s="123"/>
      <c r="G232" s="124"/>
      <c r="H232" s="125"/>
    </row>
    <row r="233" spans="1:8" s="127" customFormat="1" x14ac:dyDescent="0.25">
      <c r="A233" s="126"/>
      <c r="C233" s="128"/>
      <c r="G233" s="120"/>
      <c r="H233" s="129"/>
    </row>
    <row r="234" spans="1:8" s="122" customFormat="1" x14ac:dyDescent="0.25">
      <c r="A234" s="121"/>
      <c r="C234" s="123"/>
      <c r="G234" s="124"/>
      <c r="H234" s="125"/>
    </row>
    <row r="235" spans="1:8" s="127" customFormat="1" x14ac:dyDescent="0.25">
      <c r="A235" s="126"/>
      <c r="C235" s="128"/>
      <c r="G235" s="120"/>
      <c r="H235" s="129"/>
    </row>
    <row r="236" spans="1:8" s="122" customFormat="1" x14ac:dyDescent="0.25">
      <c r="A236" s="121"/>
      <c r="C236" s="123"/>
      <c r="G236" s="124"/>
      <c r="H236" s="125"/>
    </row>
    <row r="237" spans="1:8" s="127" customFormat="1" x14ac:dyDescent="0.25">
      <c r="A237" s="126"/>
      <c r="C237" s="128"/>
      <c r="G237" s="120"/>
      <c r="H237" s="129"/>
    </row>
    <row r="238" spans="1:8" s="122" customFormat="1" x14ac:dyDescent="0.25">
      <c r="A238" s="121"/>
      <c r="C238" s="123"/>
      <c r="G238" s="124"/>
      <c r="H238" s="125"/>
    </row>
    <row r="239" spans="1:8" s="127" customFormat="1" x14ac:dyDescent="0.25">
      <c r="A239" s="126"/>
      <c r="C239" s="128"/>
      <c r="G239" s="120"/>
      <c r="H239" s="129"/>
    </row>
    <row r="240" spans="1:8" s="122" customFormat="1" x14ac:dyDescent="0.25">
      <c r="A240" s="121"/>
      <c r="C240" s="123"/>
      <c r="G240" s="124"/>
      <c r="H240" s="125"/>
    </row>
    <row r="241" spans="1:8" s="127" customFormat="1" x14ac:dyDescent="0.25">
      <c r="A241" s="126"/>
      <c r="C241" s="128"/>
      <c r="G241" s="120"/>
      <c r="H241" s="129"/>
    </row>
    <row r="242" spans="1:8" s="122" customFormat="1" x14ac:dyDescent="0.25">
      <c r="A242" s="121"/>
      <c r="C242" s="123"/>
      <c r="G242" s="124"/>
      <c r="H242" s="125"/>
    </row>
    <row r="243" spans="1:8" s="127" customFormat="1" x14ac:dyDescent="0.25">
      <c r="A243" s="126"/>
      <c r="C243" s="128"/>
      <c r="G243" s="120"/>
      <c r="H243" s="129"/>
    </row>
    <row r="244" spans="1:8" s="122" customFormat="1" x14ac:dyDescent="0.25">
      <c r="A244" s="121"/>
      <c r="C244" s="123"/>
      <c r="G244" s="124"/>
      <c r="H244" s="125"/>
    </row>
    <row r="245" spans="1:8" s="127" customFormat="1" x14ac:dyDescent="0.25">
      <c r="A245" s="126"/>
      <c r="C245" s="128"/>
      <c r="G245" s="120"/>
      <c r="H245" s="129"/>
    </row>
    <row r="246" spans="1:8" s="122" customFormat="1" x14ac:dyDescent="0.25">
      <c r="A246" s="121"/>
      <c r="C246" s="123"/>
      <c r="G246" s="124"/>
      <c r="H246" s="125"/>
    </row>
    <row r="247" spans="1:8" s="127" customFormat="1" x14ac:dyDescent="0.25">
      <c r="A247" s="126"/>
      <c r="C247" s="128"/>
      <c r="G247" s="120"/>
      <c r="H247" s="129"/>
    </row>
    <row r="248" spans="1:8" s="122" customFormat="1" x14ac:dyDescent="0.25">
      <c r="A248" s="121"/>
      <c r="C248" s="123"/>
      <c r="G248" s="124"/>
      <c r="H248" s="125"/>
    </row>
    <row r="249" spans="1:8" s="127" customFormat="1" x14ac:dyDescent="0.25">
      <c r="A249" s="126"/>
      <c r="C249" s="128"/>
      <c r="G249" s="120"/>
      <c r="H249" s="129"/>
    </row>
    <row r="250" spans="1:8" s="122" customFormat="1" x14ac:dyDescent="0.25">
      <c r="A250" s="121"/>
      <c r="C250" s="123"/>
      <c r="G250" s="124"/>
      <c r="H250" s="125"/>
    </row>
    <row r="251" spans="1:8" s="127" customFormat="1" x14ac:dyDescent="0.25">
      <c r="A251" s="126"/>
      <c r="C251" s="128"/>
      <c r="G251" s="120"/>
      <c r="H251" s="129"/>
    </row>
    <row r="252" spans="1:8" s="122" customFormat="1" x14ac:dyDescent="0.25">
      <c r="A252" s="121"/>
      <c r="C252" s="123"/>
      <c r="G252" s="124"/>
      <c r="H252" s="125"/>
    </row>
    <row r="253" spans="1:8" s="127" customFormat="1" x14ac:dyDescent="0.25">
      <c r="A253" s="126"/>
      <c r="C253" s="128"/>
      <c r="G253" s="120"/>
      <c r="H253" s="129"/>
    </row>
    <row r="254" spans="1:8" s="122" customFormat="1" x14ac:dyDescent="0.25">
      <c r="A254" s="121"/>
      <c r="C254" s="123"/>
      <c r="G254" s="124"/>
      <c r="H254" s="125"/>
    </row>
    <row r="255" spans="1:8" s="127" customFormat="1" x14ac:dyDescent="0.25">
      <c r="A255" s="126"/>
      <c r="C255" s="128"/>
      <c r="G255" s="120"/>
      <c r="H255" s="129"/>
    </row>
    <row r="256" spans="1:8" s="122" customFormat="1" x14ac:dyDescent="0.25">
      <c r="A256" s="121"/>
      <c r="C256" s="123"/>
      <c r="G256" s="124"/>
      <c r="H256" s="125"/>
    </row>
    <row r="257" spans="1:8" s="127" customFormat="1" x14ac:dyDescent="0.25">
      <c r="A257" s="126"/>
      <c r="C257" s="128"/>
      <c r="G257" s="120"/>
      <c r="H257" s="129"/>
    </row>
    <row r="258" spans="1:8" s="122" customFormat="1" x14ac:dyDescent="0.25">
      <c r="A258" s="121"/>
      <c r="C258" s="123"/>
      <c r="G258" s="124"/>
      <c r="H258" s="125"/>
    </row>
    <row r="259" spans="1:8" s="127" customFormat="1" x14ac:dyDescent="0.25">
      <c r="A259" s="126"/>
      <c r="C259" s="128"/>
      <c r="G259" s="120"/>
      <c r="H259" s="129"/>
    </row>
    <row r="260" spans="1:8" s="122" customFormat="1" x14ac:dyDescent="0.25">
      <c r="A260" s="121"/>
      <c r="C260" s="123"/>
      <c r="G260" s="124"/>
      <c r="H260" s="125"/>
    </row>
    <row r="261" spans="1:8" s="127" customFormat="1" x14ac:dyDescent="0.25">
      <c r="A261" s="126"/>
      <c r="C261" s="128"/>
      <c r="G261" s="120"/>
      <c r="H261" s="129"/>
    </row>
    <row r="262" spans="1:8" s="122" customFormat="1" x14ac:dyDescent="0.25">
      <c r="A262" s="121"/>
      <c r="C262" s="123"/>
      <c r="G262" s="124"/>
      <c r="H262" s="125"/>
    </row>
    <row r="263" spans="1:8" s="127" customFormat="1" x14ac:dyDescent="0.25">
      <c r="A263" s="126"/>
      <c r="C263" s="128"/>
      <c r="G263" s="120"/>
      <c r="H263" s="129"/>
    </row>
    <row r="264" spans="1:8" s="122" customFormat="1" x14ac:dyDescent="0.25">
      <c r="A264" s="121"/>
      <c r="C264" s="123"/>
      <c r="G264" s="124"/>
      <c r="H264" s="125"/>
    </row>
    <row r="265" spans="1:8" s="127" customFormat="1" x14ac:dyDescent="0.25">
      <c r="A265" s="126"/>
      <c r="C265" s="128"/>
      <c r="G265" s="120"/>
      <c r="H265" s="129"/>
    </row>
    <row r="266" spans="1:8" s="122" customFormat="1" x14ac:dyDescent="0.25">
      <c r="A266" s="121"/>
      <c r="C266" s="123"/>
      <c r="G266" s="124"/>
      <c r="H266" s="125"/>
    </row>
    <row r="267" spans="1:8" s="127" customFormat="1" x14ac:dyDescent="0.25">
      <c r="A267" s="126"/>
      <c r="C267" s="128"/>
      <c r="G267" s="120"/>
      <c r="H267" s="129"/>
    </row>
    <row r="268" spans="1:8" s="122" customFormat="1" x14ac:dyDescent="0.25">
      <c r="A268" s="121"/>
      <c r="C268" s="123"/>
      <c r="G268" s="124"/>
      <c r="H268" s="125"/>
    </row>
    <row r="269" spans="1:8" s="127" customFormat="1" x14ac:dyDescent="0.25">
      <c r="A269" s="126"/>
      <c r="C269" s="128"/>
      <c r="G269" s="120"/>
      <c r="H269" s="129"/>
    </row>
    <row r="270" spans="1:8" s="122" customFormat="1" x14ac:dyDescent="0.25">
      <c r="A270" s="121"/>
      <c r="C270" s="123"/>
      <c r="G270" s="124"/>
      <c r="H270" s="125"/>
    </row>
    <row r="271" spans="1:8" s="127" customFormat="1" x14ac:dyDescent="0.25">
      <c r="A271" s="126"/>
      <c r="C271" s="128"/>
      <c r="G271" s="120"/>
      <c r="H271" s="129"/>
    </row>
    <row r="272" spans="1:8" s="122" customFormat="1" x14ac:dyDescent="0.25">
      <c r="A272" s="121"/>
      <c r="C272" s="123"/>
      <c r="G272" s="124"/>
      <c r="H272" s="125"/>
    </row>
    <row r="273" spans="1:8" s="127" customFormat="1" x14ac:dyDescent="0.25">
      <c r="A273" s="126"/>
      <c r="C273" s="128"/>
      <c r="G273" s="120"/>
      <c r="H273" s="129"/>
    </row>
    <row r="274" spans="1:8" s="122" customFormat="1" x14ac:dyDescent="0.25">
      <c r="A274" s="121"/>
      <c r="C274" s="123"/>
      <c r="G274" s="124"/>
      <c r="H274" s="125"/>
    </row>
    <row r="275" spans="1:8" s="127" customFormat="1" x14ac:dyDescent="0.25">
      <c r="A275" s="126"/>
      <c r="C275" s="128"/>
      <c r="G275" s="120"/>
      <c r="H275" s="129"/>
    </row>
    <row r="276" spans="1:8" s="122" customFormat="1" x14ac:dyDescent="0.25">
      <c r="A276" s="121"/>
      <c r="C276" s="123"/>
      <c r="G276" s="124"/>
      <c r="H276" s="125"/>
    </row>
    <row r="277" spans="1:8" s="127" customFormat="1" x14ac:dyDescent="0.25">
      <c r="A277" s="126"/>
      <c r="C277" s="128"/>
      <c r="G277" s="120"/>
      <c r="H277" s="129"/>
    </row>
    <row r="278" spans="1:8" s="122" customFormat="1" x14ac:dyDescent="0.25">
      <c r="A278" s="121"/>
      <c r="C278" s="123"/>
      <c r="G278" s="124"/>
      <c r="H278" s="125"/>
    </row>
    <row r="279" spans="1:8" s="127" customFormat="1" x14ac:dyDescent="0.25">
      <c r="A279" s="126"/>
      <c r="C279" s="128"/>
      <c r="G279" s="120"/>
      <c r="H279" s="129"/>
    </row>
    <row r="280" spans="1:8" s="122" customFormat="1" x14ac:dyDescent="0.25">
      <c r="A280" s="121"/>
      <c r="C280" s="123"/>
      <c r="G280" s="124"/>
      <c r="H280" s="125"/>
    </row>
    <row r="281" spans="1:8" s="127" customFormat="1" x14ac:dyDescent="0.25">
      <c r="A281" s="126"/>
      <c r="C281" s="128"/>
      <c r="G281" s="120"/>
      <c r="H281" s="129"/>
    </row>
    <row r="282" spans="1:8" s="122" customFormat="1" x14ac:dyDescent="0.25">
      <c r="A282" s="121"/>
      <c r="C282" s="123"/>
      <c r="G282" s="124"/>
      <c r="H282" s="125"/>
    </row>
    <row r="283" spans="1:8" s="127" customFormat="1" x14ac:dyDescent="0.25">
      <c r="A283" s="126"/>
      <c r="C283" s="128"/>
      <c r="G283" s="120"/>
      <c r="H283" s="129"/>
    </row>
    <row r="284" spans="1:8" s="122" customFormat="1" x14ac:dyDescent="0.25">
      <c r="A284" s="121"/>
      <c r="C284" s="123"/>
      <c r="G284" s="124"/>
      <c r="H284" s="125"/>
    </row>
    <row r="285" spans="1:8" s="127" customFormat="1" x14ac:dyDescent="0.25">
      <c r="A285" s="126"/>
      <c r="C285" s="128"/>
      <c r="G285" s="120"/>
      <c r="H285" s="129"/>
    </row>
    <row r="286" spans="1:8" s="122" customFormat="1" x14ac:dyDescent="0.25">
      <c r="A286" s="121"/>
      <c r="C286" s="123"/>
      <c r="G286" s="124"/>
      <c r="H286" s="125"/>
    </row>
    <row r="287" spans="1:8" s="127" customFormat="1" x14ac:dyDescent="0.25">
      <c r="A287" s="126"/>
      <c r="C287" s="128"/>
      <c r="G287" s="120"/>
      <c r="H287" s="129"/>
    </row>
    <row r="288" spans="1:8" s="122" customFormat="1" x14ac:dyDescent="0.25">
      <c r="A288" s="121"/>
      <c r="C288" s="123"/>
      <c r="G288" s="124"/>
      <c r="H288" s="125"/>
    </row>
    <row r="289" spans="1:8" s="127" customFormat="1" x14ac:dyDescent="0.25">
      <c r="A289" s="126"/>
      <c r="C289" s="128"/>
      <c r="G289" s="120"/>
      <c r="H289" s="129"/>
    </row>
    <row r="290" spans="1:8" s="122" customFormat="1" x14ac:dyDescent="0.25">
      <c r="A290" s="121"/>
      <c r="C290" s="123"/>
      <c r="G290" s="124"/>
      <c r="H290" s="125"/>
    </row>
    <row r="291" spans="1:8" s="127" customFormat="1" x14ac:dyDescent="0.25">
      <c r="A291" s="126"/>
      <c r="C291" s="128"/>
      <c r="G291" s="120"/>
      <c r="H291" s="129"/>
    </row>
    <row r="292" spans="1:8" s="122" customFormat="1" x14ac:dyDescent="0.25">
      <c r="A292" s="121"/>
      <c r="C292" s="123"/>
      <c r="G292" s="124"/>
      <c r="H292" s="125"/>
    </row>
    <row r="293" spans="1:8" s="127" customFormat="1" x14ac:dyDescent="0.25">
      <c r="A293" s="126"/>
      <c r="C293" s="128"/>
      <c r="G293" s="120"/>
      <c r="H293" s="129"/>
    </row>
    <row r="294" spans="1:8" s="122" customFormat="1" x14ac:dyDescent="0.25">
      <c r="A294" s="121"/>
      <c r="C294" s="123"/>
      <c r="G294" s="124"/>
      <c r="H294" s="125"/>
    </row>
    <row r="295" spans="1:8" s="127" customFormat="1" x14ac:dyDescent="0.25">
      <c r="A295" s="126"/>
      <c r="C295" s="128"/>
      <c r="G295" s="120"/>
      <c r="H295" s="129"/>
    </row>
    <row r="296" spans="1:8" s="122" customFormat="1" x14ac:dyDescent="0.25">
      <c r="A296" s="121"/>
      <c r="C296" s="123"/>
      <c r="G296" s="124"/>
      <c r="H296" s="125"/>
    </row>
    <row r="297" spans="1:8" s="127" customFormat="1" x14ac:dyDescent="0.25">
      <c r="A297" s="126"/>
      <c r="C297" s="128"/>
      <c r="G297" s="120"/>
      <c r="H297" s="129"/>
    </row>
    <row r="298" spans="1:8" s="122" customFormat="1" x14ac:dyDescent="0.25">
      <c r="A298" s="121"/>
      <c r="C298" s="123"/>
      <c r="G298" s="124"/>
      <c r="H298" s="125"/>
    </row>
    <row r="299" spans="1:8" s="127" customFormat="1" x14ac:dyDescent="0.25">
      <c r="A299" s="126"/>
      <c r="C299" s="128"/>
      <c r="G299" s="120"/>
      <c r="H299" s="129"/>
    </row>
    <row r="300" spans="1:8" s="122" customFormat="1" x14ac:dyDescent="0.25">
      <c r="A300" s="121"/>
      <c r="C300" s="123"/>
      <c r="G300" s="124"/>
      <c r="H300" s="125"/>
    </row>
    <row r="301" spans="1:8" s="127" customFormat="1" x14ac:dyDescent="0.25">
      <c r="A301" s="126"/>
      <c r="C301" s="128"/>
      <c r="G301" s="120"/>
      <c r="H301" s="129"/>
    </row>
    <row r="302" spans="1:8" s="122" customFormat="1" x14ac:dyDescent="0.25">
      <c r="A302" s="121"/>
      <c r="C302" s="123"/>
      <c r="G302" s="124"/>
      <c r="H302" s="125"/>
    </row>
    <row r="303" spans="1:8" s="127" customFormat="1" x14ac:dyDescent="0.25">
      <c r="A303" s="126"/>
      <c r="C303" s="128"/>
      <c r="G303" s="120"/>
      <c r="H303" s="129"/>
    </row>
    <row r="304" spans="1:8" s="122" customFormat="1" x14ac:dyDescent="0.25">
      <c r="A304" s="121"/>
      <c r="C304" s="123"/>
      <c r="G304" s="124"/>
      <c r="H304" s="125"/>
    </row>
    <row r="305" spans="1:8" s="127" customFormat="1" x14ac:dyDescent="0.25">
      <c r="A305" s="126"/>
      <c r="C305" s="128"/>
      <c r="G305" s="120"/>
      <c r="H305" s="129"/>
    </row>
    <row r="306" spans="1:8" s="122" customFormat="1" x14ac:dyDescent="0.25">
      <c r="A306" s="121"/>
      <c r="C306" s="123"/>
      <c r="G306" s="124"/>
      <c r="H306" s="125"/>
    </row>
    <row r="307" spans="1:8" s="127" customFormat="1" x14ac:dyDescent="0.25">
      <c r="A307" s="126"/>
      <c r="C307" s="128"/>
      <c r="G307" s="120"/>
      <c r="H307" s="129"/>
    </row>
    <row r="308" spans="1:8" s="122" customFormat="1" x14ac:dyDescent="0.25">
      <c r="A308" s="121"/>
      <c r="C308" s="123"/>
      <c r="G308" s="124"/>
      <c r="H308" s="125"/>
    </row>
    <row r="309" spans="1:8" s="127" customFormat="1" x14ac:dyDescent="0.25">
      <c r="A309" s="126"/>
      <c r="C309" s="128"/>
      <c r="G309" s="120"/>
      <c r="H309" s="129"/>
    </row>
    <row r="310" spans="1:8" s="122" customFormat="1" x14ac:dyDescent="0.25">
      <c r="A310" s="121"/>
      <c r="C310" s="123"/>
      <c r="G310" s="124"/>
      <c r="H310" s="125"/>
    </row>
    <row r="311" spans="1:8" s="127" customFormat="1" x14ac:dyDescent="0.25">
      <c r="A311" s="126"/>
      <c r="C311" s="128"/>
      <c r="G311" s="120"/>
      <c r="H311" s="129"/>
    </row>
    <row r="312" spans="1:8" s="122" customFormat="1" x14ac:dyDescent="0.25">
      <c r="A312" s="121"/>
      <c r="C312" s="123"/>
      <c r="G312" s="124"/>
      <c r="H312" s="125"/>
    </row>
    <row r="313" spans="1:8" s="127" customFormat="1" x14ac:dyDescent="0.25">
      <c r="A313" s="126"/>
      <c r="C313" s="128"/>
      <c r="G313" s="120"/>
      <c r="H313" s="129"/>
    </row>
    <row r="314" spans="1:8" s="122" customFormat="1" x14ac:dyDescent="0.25">
      <c r="A314" s="121"/>
      <c r="C314" s="123"/>
      <c r="G314" s="124"/>
      <c r="H314" s="125"/>
    </row>
    <row r="315" spans="1:8" s="127" customFormat="1" x14ac:dyDescent="0.25">
      <c r="A315" s="126"/>
      <c r="C315" s="128"/>
      <c r="G315" s="120"/>
      <c r="H315" s="129"/>
    </row>
    <row r="316" spans="1:8" s="122" customFormat="1" x14ac:dyDescent="0.25">
      <c r="A316" s="121"/>
      <c r="C316" s="123"/>
      <c r="G316" s="124"/>
      <c r="H316" s="125"/>
    </row>
    <row r="317" spans="1:8" s="127" customFormat="1" x14ac:dyDescent="0.25">
      <c r="A317" s="126"/>
      <c r="C317" s="128"/>
      <c r="G317" s="120"/>
      <c r="H317" s="129"/>
    </row>
    <row r="318" spans="1:8" s="122" customFormat="1" x14ac:dyDescent="0.25">
      <c r="A318" s="121"/>
      <c r="C318" s="123"/>
      <c r="G318" s="124"/>
      <c r="H318" s="125"/>
    </row>
    <row r="319" spans="1:8" s="127" customFormat="1" x14ac:dyDescent="0.25">
      <c r="A319" s="126"/>
      <c r="C319" s="128"/>
      <c r="G319" s="120"/>
      <c r="H319" s="129"/>
    </row>
    <row r="320" spans="1:8" s="122" customFormat="1" x14ac:dyDescent="0.25">
      <c r="A320" s="121"/>
      <c r="C320" s="123"/>
      <c r="G320" s="124"/>
      <c r="H320" s="125"/>
    </row>
    <row r="321" spans="1:8" s="127" customFormat="1" x14ac:dyDescent="0.25">
      <c r="A321" s="126"/>
      <c r="C321" s="128"/>
      <c r="G321" s="120"/>
      <c r="H321" s="129"/>
    </row>
    <row r="322" spans="1:8" s="122" customFormat="1" x14ac:dyDescent="0.25">
      <c r="A322" s="121"/>
      <c r="C322" s="123"/>
      <c r="G322" s="124"/>
      <c r="H322" s="125"/>
    </row>
    <row r="323" spans="1:8" s="127" customFormat="1" x14ac:dyDescent="0.25">
      <c r="A323" s="126"/>
      <c r="C323" s="128"/>
      <c r="G323" s="120"/>
      <c r="H323" s="129"/>
    </row>
    <row r="324" spans="1:8" s="122" customFormat="1" x14ac:dyDescent="0.25">
      <c r="A324" s="121"/>
      <c r="C324" s="123"/>
      <c r="G324" s="124"/>
      <c r="H324" s="125"/>
    </row>
    <row r="325" spans="1:8" s="127" customFormat="1" x14ac:dyDescent="0.25">
      <c r="A325" s="126"/>
      <c r="C325" s="128"/>
      <c r="G325" s="120"/>
      <c r="H325" s="129"/>
    </row>
    <row r="326" spans="1:8" s="122" customFormat="1" x14ac:dyDescent="0.25">
      <c r="A326" s="121"/>
      <c r="C326" s="123"/>
      <c r="G326" s="124"/>
      <c r="H326" s="125"/>
    </row>
    <row r="327" spans="1:8" s="127" customFormat="1" x14ac:dyDescent="0.25">
      <c r="A327" s="126"/>
      <c r="C327" s="128"/>
      <c r="G327" s="120"/>
      <c r="H327" s="129"/>
    </row>
    <row r="328" spans="1:8" s="122" customFormat="1" x14ac:dyDescent="0.25">
      <c r="A328" s="121"/>
      <c r="C328" s="123"/>
      <c r="G328" s="124"/>
      <c r="H328" s="125"/>
    </row>
    <row r="329" spans="1:8" s="127" customFormat="1" x14ac:dyDescent="0.25">
      <c r="A329" s="126"/>
      <c r="C329" s="128"/>
      <c r="G329" s="120"/>
      <c r="H329" s="129"/>
    </row>
    <row r="330" spans="1:8" s="122" customFormat="1" x14ac:dyDescent="0.25">
      <c r="A330" s="121"/>
      <c r="C330" s="123"/>
      <c r="G330" s="124"/>
      <c r="H330" s="125"/>
    </row>
    <row r="331" spans="1:8" s="127" customFormat="1" x14ac:dyDescent="0.25">
      <c r="A331" s="126"/>
      <c r="C331" s="128"/>
      <c r="G331" s="120"/>
      <c r="H331" s="129"/>
    </row>
    <row r="332" spans="1:8" s="122" customFormat="1" x14ac:dyDescent="0.25">
      <c r="A332" s="121"/>
      <c r="C332" s="123"/>
      <c r="G332" s="124"/>
      <c r="H332" s="125"/>
    </row>
    <row r="333" spans="1:8" s="127" customFormat="1" x14ac:dyDescent="0.25">
      <c r="A333" s="126"/>
      <c r="C333" s="128"/>
      <c r="G333" s="120"/>
      <c r="H333" s="129"/>
    </row>
    <row r="334" spans="1:8" s="122" customFormat="1" x14ac:dyDescent="0.25">
      <c r="A334" s="121"/>
      <c r="C334" s="123"/>
      <c r="G334" s="124"/>
      <c r="H334" s="125"/>
    </row>
    <row r="335" spans="1:8" s="127" customFormat="1" x14ac:dyDescent="0.25">
      <c r="A335" s="126"/>
      <c r="C335" s="128"/>
      <c r="G335" s="120"/>
      <c r="H335" s="129"/>
    </row>
    <row r="336" spans="1:8" s="122" customFormat="1" x14ac:dyDescent="0.25">
      <c r="A336" s="121"/>
      <c r="C336" s="123"/>
      <c r="G336" s="124"/>
      <c r="H336" s="125"/>
    </row>
    <row r="337" spans="1:8" s="127" customFormat="1" x14ac:dyDescent="0.25">
      <c r="A337" s="126"/>
      <c r="C337" s="128"/>
      <c r="G337" s="120"/>
      <c r="H337" s="129"/>
    </row>
    <row r="338" spans="1:8" s="122" customFormat="1" x14ac:dyDescent="0.25">
      <c r="A338" s="121"/>
      <c r="C338" s="123"/>
      <c r="G338" s="124"/>
      <c r="H338" s="125"/>
    </row>
    <row r="339" spans="1:8" s="127" customFormat="1" x14ac:dyDescent="0.25">
      <c r="A339" s="126"/>
      <c r="C339" s="128"/>
      <c r="G339" s="120"/>
      <c r="H339" s="129"/>
    </row>
    <row r="340" spans="1:8" s="122" customFormat="1" x14ac:dyDescent="0.25">
      <c r="A340" s="121"/>
      <c r="C340" s="123"/>
      <c r="G340" s="124"/>
      <c r="H340" s="125"/>
    </row>
    <row r="341" spans="1:8" s="127" customFormat="1" x14ac:dyDescent="0.25">
      <c r="A341" s="126"/>
      <c r="C341" s="128"/>
      <c r="G341" s="120"/>
      <c r="H341" s="129"/>
    </row>
    <row r="342" spans="1:8" s="122" customFormat="1" x14ac:dyDescent="0.25">
      <c r="A342" s="121"/>
      <c r="C342" s="123"/>
      <c r="G342" s="124"/>
      <c r="H342" s="125"/>
    </row>
    <row r="343" spans="1:8" s="127" customFormat="1" x14ac:dyDescent="0.25">
      <c r="A343" s="126"/>
      <c r="C343" s="128"/>
      <c r="G343" s="120"/>
      <c r="H343" s="129"/>
    </row>
    <row r="344" spans="1:8" s="122" customFormat="1" x14ac:dyDescent="0.25">
      <c r="A344" s="121"/>
      <c r="C344" s="123"/>
      <c r="G344" s="124"/>
      <c r="H344" s="125"/>
    </row>
    <row r="345" spans="1:8" s="127" customFormat="1" x14ac:dyDescent="0.25">
      <c r="A345" s="126"/>
      <c r="C345" s="128"/>
      <c r="G345" s="120"/>
      <c r="H345" s="129"/>
    </row>
    <row r="346" spans="1:8" s="122" customFormat="1" x14ac:dyDescent="0.25">
      <c r="A346" s="121"/>
      <c r="C346" s="123"/>
      <c r="G346" s="124"/>
      <c r="H346" s="125"/>
    </row>
    <row r="347" spans="1:8" s="127" customFormat="1" x14ac:dyDescent="0.25">
      <c r="A347" s="126"/>
      <c r="C347" s="128"/>
      <c r="G347" s="120"/>
      <c r="H347" s="129"/>
    </row>
    <row r="348" spans="1:8" s="122" customFormat="1" x14ac:dyDescent="0.25">
      <c r="A348" s="121"/>
      <c r="C348" s="123"/>
      <c r="G348" s="124"/>
      <c r="H348" s="125"/>
    </row>
    <row r="349" spans="1:8" s="127" customFormat="1" x14ac:dyDescent="0.25">
      <c r="A349" s="126"/>
      <c r="C349" s="128"/>
      <c r="G349" s="120"/>
      <c r="H349" s="129"/>
    </row>
    <row r="350" spans="1:8" s="127" customFormat="1" x14ac:dyDescent="0.25">
      <c r="A350" s="126"/>
      <c r="C350" s="128"/>
      <c r="G350" s="120"/>
      <c r="H350" s="129"/>
    </row>
  </sheetData>
  <autoFilter ref="A7:H10"/>
  <mergeCells count="34">
    <mergeCell ref="A1:F6"/>
    <mergeCell ref="AI6:AI7"/>
    <mergeCell ref="AJ6:AJ7"/>
    <mergeCell ref="AK6:AK7"/>
    <mergeCell ref="AD6:AD7"/>
    <mergeCell ref="AE6:AE7"/>
    <mergeCell ref="AF6:AF7"/>
    <mergeCell ref="AG6:AG7"/>
    <mergeCell ref="AH6:AH7"/>
    <mergeCell ref="Y6:Y7"/>
    <mergeCell ref="Z6:Z7"/>
    <mergeCell ref="AA6:AA7"/>
    <mergeCell ref="AB6:AB7"/>
    <mergeCell ref="AC6:AC7"/>
    <mergeCell ref="T6:T7"/>
    <mergeCell ref="U6:U7"/>
    <mergeCell ref="V6:V7"/>
    <mergeCell ref="W6:W7"/>
    <mergeCell ref="X6:X7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G3:H3"/>
    <mergeCell ref="G4:H4"/>
    <mergeCell ref="G5:H5"/>
    <mergeCell ref="G6:H6"/>
    <mergeCell ref="I6:I7"/>
  </mergeCells>
  <conditionalFormatting sqref="I8:DW350">
    <cfRule type="containsBlanks" priority="5" stopIfTrue="1">
      <formula>LEN(TRIM(I8))=0</formula>
    </cfRule>
    <cfRule type="expression" dxfId="20" priority="6">
      <formula>I8&lt;=($H8*0.25)</formula>
    </cfRule>
    <cfRule type="expression" dxfId="19" priority="9">
      <formula>I8&lt;=($H8*0.5)</formula>
    </cfRule>
    <cfRule type="expression" dxfId="18" priority="10">
      <formula>I8&lt;=($H8*0.75)</formula>
    </cfRule>
    <cfRule type="expression" dxfId="17" priority="11">
      <formula>I8&gt;($H8*0.75)</formula>
    </cfRule>
  </conditionalFormatting>
  <conditionalFormatting sqref="I8:ES350">
    <cfRule type="containsText" dxfId="16" priority="1" operator="containsText" text="NE">
      <formula>NOT(ISERROR(SEARCH("NE",I8)))</formula>
    </cfRule>
    <cfRule type="containsText" dxfId="15" priority="2" operator="containsText" text="Abs">
      <formula>NOT(ISERROR(SEARCH("Abs",I8)))</formula>
    </cfRule>
  </conditionalFormatting>
  <dataValidations count="1">
    <dataValidation type="list" allowBlank="1" showInputMessage="1" showErrorMessage="1" sqref="F8:F350">
      <formula1>MatièresLSU</formula1>
    </dataValidation>
  </dataValidations>
  <printOptions horizontalCentered="1" verticalCentered="1"/>
  <pageMargins left="0.19685039370078741" right="0.15748031496062992" top="0.39370078740157483" bottom="0.43307086614173229" header="0.31496062992125984" footer="0.31496062992125984"/>
  <pageSetup paperSize="9" scale="10" fitToWidth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0"/>
  <sheetViews>
    <sheetView zoomScale="130" zoomScaleNormal="130" workbookViewId="0">
      <selection activeCell="D12" sqref="D12"/>
    </sheetView>
  </sheetViews>
  <sheetFormatPr baseColWidth="10" defaultRowHeight="15" x14ac:dyDescent="0.25"/>
  <cols>
    <col min="1" max="1" width="3.28515625" style="1" customWidth="1"/>
    <col min="2" max="3" width="15.85546875" style="1" customWidth="1"/>
    <col min="4" max="4" width="74.42578125" style="11" customWidth="1"/>
    <col min="5" max="31" width="11.42578125" style="13"/>
  </cols>
  <sheetData>
    <row r="1" spans="1:4" s="13" customFormat="1" x14ac:dyDescent="0.25">
      <c r="A1" s="16"/>
      <c r="B1" s="16"/>
      <c r="C1" s="16"/>
      <c r="D1" s="17"/>
    </row>
    <row r="2" spans="1:4" s="13" customFormat="1" x14ac:dyDescent="0.25">
      <c r="A2" s="16"/>
      <c r="B2" s="16"/>
      <c r="C2" s="16"/>
      <c r="D2" s="17"/>
    </row>
    <row r="3" spans="1:4" s="13" customFormat="1" ht="30" x14ac:dyDescent="0.4">
      <c r="A3" s="16"/>
      <c r="B3" s="55" t="s">
        <v>47</v>
      </c>
      <c r="C3" s="55"/>
      <c r="D3" s="55"/>
    </row>
    <row r="4" spans="1:4" s="13" customFormat="1" x14ac:dyDescent="0.25">
      <c r="A4" s="16"/>
      <c r="B4" s="16"/>
      <c r="C4" s="16"/>
      <c r="D4" s="17"/>
    </row>
    <row r="5" spans="1:4" s="13" customFormat="1" x14ac:dyDescent="0.25">
      <c r="A5" s="16"/>
      <c r="B5" s="16"/>
      <c r="C5" s="16"/>
      <c r="D5" s="17"/>
    </row>
    <row r="6" spans="1:4" s="13" customFormat="1" x14ac:dyDescent="0.25">
      <c r="A6" s="16"/>
      <c r="B6" s="16"/>
      <c r="C6" s="16"/>
      <c r="D6" s="17"/>
    </row>
    <row r="7" spans="1:4" s="13" customFormat="1" x14ac:dyDescent="0.25">
      <c r="A7" s="16"/>
      <c r="B7" s="16"/>
      <c r="C7" s="16"/>
      <c r="D7" s="17"/>
    </row>
    <row r="8" spans="1:4" s="13" customFormat="1" x14ac:dyDescent="0.25">
      <c r="A8" s="16"/>
      <c r="B8" s="16"/>
      <c r="C8" s="16"/>
      <c r="D8" s="17"/>
    </row>
    <row r="9" spans="1:4" x14ac:dyDescent="0.25">
      <c r="A9" s="8" t="s">
        <v>10</v>
      </c>
      <c r="B9" s="8" t="s">
        <v>33</v>
      </c>
      <c r="C9" s="8" t="s">
        <v>17</v>
      </c>
      <c r="D9" s="10" t="s">
        <v>46</v>
      </c>
    </row>
    <row r="10" spans="1:4" x14ac:dyDescent="0.25">
      <c r="A10" s="84">
        <f>IF(B10=0,"",ROW(A1))</f>
        <v>1</v>
      </c>
      <c r="B10" s="84" t="str">
        <f>INDEX(Evaluations!$5:$5,,ROW(B9))</f>
        <v>ALONSO</v>
      </c>
      <c r="C10" s="84" t="str">
        <f>INDEX(Evaluations!$6:$6,,(ROW(C9)))</f>
        <v>Lucie</v>
      </c>
      <c r="D10" s="120" t="s">
        <v>147</v>
      </c>
    </row>
    <row r="11" spans="1:4" x14ac:dyDescent="0.25">
      <c r="A11" s="84">
        <f t="shared" ref="A11:A74" si="0">IF(B11=0,"",ROW(A2))</f>
        <v>2</v>
      </c>
      <c r="B11" s="84" t="str">
        <f>INDEX(Evaluations!$5:$5,,ROW(B10))</f>
        <v>BEBINA</v>
      </c>
      <c r="C11" s="84" t="str">
        <f>INDEX(Evaluations!$6:$6,,(ROW(C10)))</f>
        <v>Jules</v>
      </c>
      <c r="D11" s="120" t="s">
        <v>149</v>
      </c>
    </row>
    <row r="12" spans="1:4" x14ac:dyDescent="0.25">
      <c r="A12" s="84">
        <f t="shared" si="0"/>
        <v>3</v>
      </c>
      <c r="B12" s="84" t="str">
        <f>INDEX(Evaluations!$5:$5,,ROW(B11))</f>
        <v>CARDI</v>
      </c>
      <c r="C12" s="84" t="str">
        <f>INDEX(Evaluations!$6:$6,,(ROW(C11)))</f>
        <v>Grégoire</v>
      </c>
      <c r="D12" s="120" t="s">
        <v>150</v>
      </c>
    </row>
    <row r="13" spans="1:4" x14ac:dyDescent="0.25">
      <c r="A13" s="84">
        <f t="shared" si="0"/>
        <v>4</v>
      </c>
      <c r="B13" s="84" t="str">
        <f>INDEX(Evaluations!$5:$5,,ROW(B12))</f>
        <v>HECTOR</v>
      </c>
      <c r="C13" s="84" t="str">
        <f>INDEX(Evaluations!$6:$6,,(ROW(C12)))</f>
        <v>Vincent</v>
      </c>
      <c r="D13" s="120"/>
    </row>
    <row r="14" spans="1:4" x14ac:dyDescent="0.25">
      <c r="A14" s="84" t="str">
        <f t="shared" si="0"/>
        <v/>
      </c>
      <c r="B14" s="84">
        <f>INDEX(Evaluations!$5:$5,,ROW(B13))</f>
        <v>0</v>
      </c>
      <c r="C14" s="84">
        <f>INDEX(Evaluations!$6:$6,,(ROW(C13)))</f>
        <v>0</v>
      </c>
      <c r="D14" s="120"/>
    </row>
    <row r="15" spans="1:4" x14ac:dyDescent="0.25">
      <c r="A15" s="84" t="str">
        <f t="shared" si="0"/>
        <v/>
      </c>
      <c r="B15" s="84">
        <f>INDEX(Evaluations!$5:$5,,ROW(B14))</f>
        <v>0</v>
      </c>
      <c r="C15" s="84">
        <f>INDEX(Evaluations!$6:$6,,(ROW(C14)))</f>
        <v>0</v>
      </c>
      <c r="D15" s="120"/>
    </row>
    <row r="16" spans="1:4" x14ac:dyDescent="0.25">
      <c r="A16" s="84" t="str">
        <f t="shared" si="0"/>
        <v/>
      </c>
      <c r="B16" s="84">
        <f>INDEX(Evaluations!$5:$5,,ROW(B15))</f>
        <v>0</v>
      </c>
      <c r="C16" s="84">
        <f>INDEX(Evaluations!$6:$6,,(ROW(C15)))</f>
        <v>0</v>
      </c>
      <c r="D16" s="120"/>
    </row>
    <row r="17" spans="1:4" x14ac:dyDescent="0.25">
      <c r="A17" s="84" t="str">
        <f t="shared" si="0"/>
        <v/>
      </c>
      <c r="B17" s="84">
        <f>INDEX(Evaluations!$5:$5,,ROW(B16))</f>
        <v>0</v>
      </c>
      <c r="C17" s="84">
        <f>INDEX(Evaluations!$6:$6,,(ROW(C16)))</f>
        <v>0</v>
      </c>
      <c r="D17" s="120"/>
    </row>
    <row r="18" spans="1:4" x14ac:dyDescent="0.25">
      <c r="A18" s="84" t="str">
        <f t="shared" si="0"/>
        <v/>
      </c>
      <c r="B18" s="84">
        <f>INDEX(Evaluations!$5:$5,,ROW(B17))</f>
        <v>0</v>
      </c>
      <c r="C18" s="84">
        <f>INDEX(Evaluations!$6:$6,,(ROW(C17)))</f>
        <v>0</v>
      </c>
      <c r="D18" s="120"/>
    </row>
    <row r="19" spans="1:4" x14ac:dyDescent="0.25">
      <c r="A19" s="84" t="str">
        <f t="shared" si="0"/>
        <v/>
      </c>
      <c r="B19" s="84">
        <f>INDEX(Evaluations!$5:$5,,ROW(B18))</f>
        <v>0</v>
      </c>
      <c r="C19" s="84">
        <f>INDEX(Evaluations!$6:$6,,(ROW(C18)))</f>
        <v>0</v>
      </c>
      <c r="D19" s="120"/>
    </row>
    <row r="20" spans="1:4" x14ac:dyDescent="0.25">
      <c r="A20" s="84" t="str">
        <f t="shared" si="0"/>
        <v/>
      </c>
      <c r="B20" s="84">
        <f>INDEX(Evaluations!$5:$5,,ROW(B19))</f>
        <v>0</v>
      </c>
      <c r="C20" s="84">
        <f>INDEX(Evaluations!$6:$6,,(ROW(C19)))</f>
        <v>0</v>
      </c>
      <c r="D20" s="120"/>
    </row>
    <row r="21" spans="1:4" x14ac:dyDescent="0.25">
      <c r="A21" s="84" t="str">
        <f t="shared" si="0"/>
        <v/>
      </c>
      <c r="B21" s="84">
        <f>INDEX(Evaluations!$5:$5,,ROW(B20))</f>
        <v>0</v>
      </c>
      <c r="C21" s="84">
        <f>INDEX(Evaluations!$6:$6,,(ROW(C20)))</f>
        <v>0</v>
      </c>
      <c r="D21" s="120"/>
    </row>
    <row r="22" spans="1:4" x14ac:dyDescent="0.25">
      <c r="A22" s="84" t="str">
        <f t="shared" si="0"/>
        <v/>
      </c>
      <c r="B22" s="84">
        <f>INDEX(Evaluations!$5:$5,,ROW(B21))</f>
        <v>0</v>
      </c>
      <c r="C22" s="84">
        <f>INDEX(Evaluations!$6:$6,,(ROW(C21)))</f>
        <v>0</v>
      </c>
      <c r="D22" s="120"/>
    </row>
    <row r="23" spans="1:4" x14ac:dyDescent="0.25">
      <c r="A23" s="84" t="str">
        <f t="shared" si="0"/>
        <v/>
      </c>
      <c r="B23" s="84">
        <f>INDEX(Evaluations!$5:$5,,ROW(B22))</f>
        <v>0</v>
      </c>
      <c r="C23" s="84">
        <f>INDEX(Evaluations!$6:$6,,(ROW(C22)))</f>
        <v>0</v>
      </c>
      <c r="D23" s="120"/>
    </row>
    <row r="24" spans="1:4" x14ac:dyDescent="0.25">
      <c r="A24" s="84" t="str">
        <f t="shared" si="0"/>
        <v/>
      </c>
      <c r="B24" s="84">
        <f>INDEX(Evaluations!$5:$5,,ROW(B23))</f>
        <v>0</v>
      </c>
      <c r="C24" s="84">
        <f>INDEX(Evaluations!$6:$6,,(ROW(C23)))</f>
        <v>0</v>
      </c>
      <c r="D24" s="120"/>
    </row>
    <row r="25" spans="1:4" x14ac:dyDescent="0.25">
      <c r="A25" s="84" t="str">
        <f t="shared" si="0"/>
        <v/>
      </c>
      <c r="B25" s="84">
        <f>INDEX(Evaluations!$5:$5,,ROW(B24))</f>
        <v>0</v>
      </c>
      <c r="C25" s="84">
        <f>INDEX(Evaluations!$6:$6,,(ROW(C24)))</f>
        <v>0</v>
      </c>
      <c r="D25" s="120"/>
    </row>
    <row r="26" spans="1:4" x14ac:dyDescent="0.25">
      <c r="A26" s="84" t="str">
        <f t="shared" si="0"/>
        <v/>
      </c>
      <c r="B26" s="84">
        <f>INDEX(Evaluations!$5:$5,,ROW(B25))</f>
        <v>0</v>
      </c>
      <c r="C26" s="84">
        <f>INDEX(Evaluations!$6:$6,,(ROW(C25)))</f>
        <v>0</v>
      </c>
      <c r="D26" s="120"/>
    </row>
    <row r="27" spans="1:4" x14ac:dyDescent="0.25">
      <c r="A27" s="84" t="str">
        <f t="shared" si="0"/>
        <v/>
      </c>
      <c r="B27" s="84">
        <f>INDEX(Evaluations!$5:$5,,ROW(B26))</f>
        <v>0</v>
      </c>
      <c r="C27" s="84">
        <f>INDEX(Evaluations!$6:$6,,(ROW(C26)))</f>
        <v>0</v>
      </c>
      <c r="D27" s="120"/>
    </row>
    <row r="28" spans="1:4" x14ac:dyDescent="0.25">
      <c r="A28" s="84" t="str">
        <f t="shared" si="0"/>
        <v/>
      </c>
      <c r="B28" s="84">
        <f>INDEX(Evaluations!$5:$5,,ROW(B27))</f>
        <v>0</v>
      </c>
      <c r="C28" s="84">
        <f>INDEX(Evaluations!$6:$6,,(ROW(C27)))</f>
        <v>0</v>
      </c>
      <c r="D28" s="120"/>
    </row>
    <row r="29" spans="1:4" x14ac:dyDescent="0.25">
      <c r="A29" s="84" t="str">
        <f t="shared" si="0"/>
        <v/>
      </c>
      <c r="B29" s="84">
        <f>INDEX(Evaluations!$5:$5,,ROW(B28))</f>
        <v>0</v>
      </c>
      <c r="C29" s="84">
        <f>INDEX(Evaluations!$6:$6,,(ROW(C28)))</f>
        <v>0</v>
      </c>
      <c r="D29" s="120"/>
    </row>
    <row r="30" spans="1:4" x14ac:dyDescent="0.25">
      <c r="A30" s="84" t="str">
        <f t="shared" si="0"/>
        <v/>
      </c>
      <c r="B30" s="84">
        <f>INDEX(Evaluations!$5:$5,,ROW(B29))</f>
        <v>0</v>
      </c>
      <c r="C30" s="84">
        <f>INDEX(Evaluations!$6:$6,,(ROW(C29)))</f>
        <v>0</v>
      </c>
      <c r="D30" s="120"/>
    </row>
    <row r="31" spans="1:4" x14ac:dyDescent="0.25">
      <c r="A31" s="84" t="str">
        <f t="shared" si="0"/>
        <v/>
      </c>
      <c r="B31" s="84">
        <f>INDEX(Evaluations!$5:$5,,ROW(B30))</f>
        <v>0</v>
      </c>
      <c r="C31" s="84">
        <f>INDEX(Evaluations!$6:$6,,(ROW(C30)))</f>
        <v>0</v>
      </c>
      <c r="D31" s="120"/>
    </row>
    <row r="32" spans="1:4" x14ac:dyDescent="0.25">
      <c r="A32" s="84" t="str">
        <f t="shared" si="0"/>
        <v/>
      </c>
      <c r="B32" s="84">
        <f>INDEX(Evaluations!$5:$5,,ROW(B31))</f>
        <v>0</v>
      </c>
      <c r="C32" s="84">
        <f>INDEX(Evaluations!$6:$6,,(ROW(C31)))</f>
        <v>0</v>
      </c>
      <c r="D32" s="120"/>
    </row>
    <row r="33" spans="1:4" x14ac:dyDescent="0.25">
      <c r="A33" s="84" t="str">
        <f t="shared" si="0"/>
        <v/>
      </c>
      <c r="B33" s="84">
        <f>INDEX(Evaluations!$5:$5,,ROW(B32))</f>
        <v>0</v>
      </c>
      <c r="C33" s="84">
        <f>INDEX(Evaluations!$6:$6,,(ROW(C32)))</f>
        <v>0</v>
      </c>
      <c r="D33" s="120"/>
    </row>
    <row r="34" spans="1:4" x14ac:dyDescent="0.25">
      <c r="A34" s="84" t="str">
        <f t="shared" si="0"/>
        <v/>
      </c>
      <c r="B34" s="84">
        <f>INDEX(Evaluations!$5:$5,,ROW(B33))</f>
        <v>0</v>
      </c>
      <c r="C34" s="84">
        <f>INDEX(Evaluations!$6:$6,,(ROW(C33)))</f>
        <v>0</v>
      </c>
      <c r="D34" s="120"/>
    </row>
    <row r="35" spans="1:4" x14ac:dyDescent="0.25">
      <c r="A35" s="84" t="str">
        <f t="shared" si="0"/>
        <v/>
      </c>
      <c r="B35" s="84">
        <f>INDEX(Evaluations!$5:$5,,ROW(B34))</f>
        <v>0</v>
      </c>
      <c r="C35" s="84">
        <f>INDEX(Evaluations!$6:$6,,(ROW(C34)))</f>
        <v>0</v>
      </c>
      <c r="D35" s="120"/>
    </row>
    <row r="36" spans="1:4" x14ac:dyDescent="0.25">
      <c r="A36" s="84" t="str">
        <f t="shared" si="0"/>
        <v/>
      </c>
      <c r="B36" s="84">
        <f>INDEX(Evaluations!$5:$5,,ROW(B35))</f>
        <v>0</v>
      </c>
      <c r="C36" s="84">
        <f>INDEX(Evaluations!$6:$6,,(ROW(C35)))</f>
        <v>0</v>
      </c>
      <c r="D36" s="120"/>
    </row>
    <row r="37" spans="1:4" x14ac:dyDescent="0.25">
      <c r="A37" s="84" t="str">
        <f t="shared" si="0"/>
        <v/>
      </c>
      <c r="B37" s="84">
        <f>INDEX(Evaluations!$5:$5,,ROW(B36))</f>
        <v>0</v>
      </c>
      <c r="C37" s="84">
        <f>INDEX(Evaluations!$6:$6,,(ROW(C36)))</f>
        <v>0</v>
      </c>
      <c r="D37" s="120"/>
    </row>
    <row r="38" spans="1:4" x14ac:dyDescent="0.25">
      <c r="A38" s="84" t="str">
        <f t="shared" si="0"/>
        <v/>
      </c>
      <c r="B38" s="84">
        <f>INDEX(Evaluations!$5:$5,,ROW(B37))</f>
        <v>0</v>
      </c>
      <c r="C38" s="84">
        <f>INDEX(Evaluations!$6:$6,,(ROW(C37)))</f>
        <v>0</v>
      </c>
      <c r="D38" s="120"/>
    </row>
    <row r="39" spans="1:4" x14ac:dyDescent="0.25">
      <c r="A39" s="84" t="str">
        <f t="shared" si="0"/>
        <v/>
      </c>
      <c r="B39" s="84">
        <f>INDEX(Evaluations!$5:$5,,ROW(B38))</f>
        <v>0</v>
      </c>
      <c r="C39" s="84">
        <f>INDEX(Evaluations!$6:$6,,(ROW(C38)))</f>
        <v>0</v>
      </c>
      <c r="D39" s="120"/>
    </row>
    <row r="40" spans="1:4" x14ac:dyDescent="0.25">
      <c r="A40" s="84" t="str">
        <f t="shared" si="0"/>
        <v/>
      </c>
      <c r="B40" s="84">
        <f>INDEX(Evaluations!$5:$5,,ROW(B39))</f>
        <v>0</v>
      </c>
      <c r="C40" s="84">
        <f>INDEX(Evaluations!$6:$6,,(ROW(C39)))</f>
        <v>0</v>
      </c>
      <c r="D40" s="120"/>
    </row>
    <row r="41" spans="1:4" x14ac:dyDescent="0.25">
      <c r="A41" s="84" t="str">
        <f t="shared" si="0"/>
        <v/>
      </c>
      <c r="B41" s="84">
        <f>INDEX(Evaluations!$5:$5,,ROW(B40))</f>
        <v>0</v>
      </c>
      <c r="C41" s="84">
        <f>INDEX(Evaluations!$6:$6,,(ROW(C40)))</f>
        <v>0</v>
      </c>
      <c r="D41" s="120"/>
    </row>
    <row r="42" spans="1:4" x14ac:dyDescent="0.25">
      <c r="A42" s="84" t="str">
        <f t="shared" si="0"/>
        <v/>
      </c>
      <c r="B42" s="84">
        <f>INDEX(Evaluations!$5:$5,,ROW(B41))</f>
        <v>0</v>
      </c>
      <c r="C42" s="84">
        <f>INDEX(Evaluations!$6:$6,,(ROW(C41)))</f>
        <v>0</v>
      </c>
      <c r="D42" s="120"/>
    </row>
    <row r="43" spans="1:4" x14ac:dyDescent="0.25">
      <c r="A43" s="84" t="str">
        <f t="shared" si="0"/>
        <v/>
      </c>
      <c r="B43" s="84">
        <f>INDEX(Evaluations!$5:$5,,ROW(B42))</f>
        <v>0</v>
      </c>
      <c r="C43" s="84">
        <f>INDEX(Evaluations!$6:$6,,(ROW(C42)))</f>
        <v>0</v>
      </c>
      <c r="D43" s="120"/>
    </row>
    <row r="44" spans="1:4" x14ac:dyDescent="0.25">
      <c r="A44" s="84" t="str">
        <f t="shared" si="0"/>
        <v/>
      </c>
      <c r="B44" s="84">
        <f>INDEX(Evaluations!$5:$5,,ROW(B43))</f>
        <v>0</v>
      </c>
      <c r="C44" s="84">
        <f>INDEX(Evaluations!$6:$6,,(ROW(C43)))</f>
        <v>0</v>
      </c>
      <c r="D44" s="120"/>
    </row>
    <row r="45" spans="1:4" x14ac:dyDescent="0.25">
      <c r="A45" s="84" t="str">
        <f t="shared" si="0"/>
        <v/>
      </c>
      <c r="B45" s="84">
        <f>INDEX(Evaluations!$5:$5,,ROW(B44))</f>
        <v>0</v>
      </c>
      <c r="C45" s="84">
        <f>INDEX(Evaluations!$6:$6,,(ROW(C44)))</f>
        <v>0</v>
      </c>
      <c r="D45" s="120"/>
    </row>
    <row r="46" spans="1:4" x14ac:dyDescent="0.25">
      <c r="A46" s="84" t="str">
        <f t="shared" si="0"/>
        <v/>
      </c>
      <c r="B46" s="84">
        <f>INDEX(Evaluations!$5:$5,,ROW(B45))</f>
        <v>0</v>
      </c>
      <c r="C46" s="84">
        <f>INDEX(Evaluations!$6:$6,,(ROW(C45)))</f>
        <v>0</v>
      </c>
      <c r="D46" s="120"/>
    </row>
    <row r="47" spans="1:4" x14ac:dyDescent="0.25">
      <c r="A47" s="84" t="str">
        <f t="shared" si="0"/>
        <v/>
      </c>
      <c r="B47" s="84">
        <f>INDEX(Evaluations!$5:$5,,ROW(B46))</f>
        <v>0</v>
      </c>
      <c r="C47" s="84">
        <f>INDEX(Evaluations!$6:$6,,(ROW(C46)))</f>
        <v>0</v>
      </c>
      <c r="D47" s="120"/>
    </row>
    <row r="48" spans="1:4" x14ac:dyDescent="0.25">
      <c r="A48" s="84" t="str">
        <f t="shared" si="0"/>
        <v/>
      </c>
      <c r="B48" s="84">
        <f>INDEX(Evaluations!$5:$5,,ROW(B47))</f>
        <v>0</v>
      </c>
      <c r="C48" s="84">
        <f>INDEX(Evaluations!$6:$6,,(ROW(C47)))</f>
        <v>0</v>
      </c>
      <c r="D48" s="120"/>
    </row>
    <row r="49" spans="1:4" x14ac:dyDescent="0.25">
      <c r="A49" s="84" t="str">
        <f t="shared" si="0"/>
        <v/>
      </c>
      <c r="B49" s="84">
        <f>INDEX(Evaluations!$5:$5,,ROW(B48))</f>
        <v>0</v>
      </c>
      <c r="C49" s="84">
        <f>INDEX(Evaluations!$6:$6,,(ROW(C48)))</f>
        <v>0</v>
      </c>
      <c r="D49" s="120"/>
    </row>
    <row r="50" spans="1:4" x14ac:dyDescent="0.25">
      <c r="A50" s="84" t="str">
        <f t="shared" si="0"/>
        <v/>
      </c>
      <c r="B50" s="84">
        <f>INDEX(Evaluations!$5:$5,,ROW(B49))</f>
        <v>0</v>
      </c>
      <c r="C50" s="84">
        <f>INDEX(Evaluations!$6:$6,,(ROW(C49)))</f>
        <v>0</v>
      </c>
      <c r="D50" s="120"/>
    </row>
    <row r="51" spans="1:4" x14ac:dyDescent="0.25">
      <c r="A51" s="84" t="str">
        <f t="shared" si="0"/>
        <v/>
      </c>
      <c r="B51" s="84">
        <f>INDEX(Evaluations!$5:$5,,ROW(B50))</f>
        <v>0</v>
      </c>
      <c r="C51" s="84">
        <f>INDEX(Evaluations!$6:$6,,(ROW(C50)))</f>
        <v>0</v>
      </c>
      <c r="D51" s="120"/>
    </row>
    <row r="52" spans="1:4" x14ac:dyDescent="0.25">
      <c r="A52" s="84" t="str">
        <f t="shared" si="0"/>
        <v/>
      </c>
      <c r="B52" s="84">
        <f>INDEX(Evaluations!$5:$5,,ROW(B51))</f>
        <v>0</v>
      </c>
      <c r="C52" s="84">
        <f>INDEX(Evaluations!$6:$6,,(ROW(C51)))</f>
        <v>0</v>
      </c>
      <c r="D52" s="120"/>
    </row>
    <row r="53" spans="1:4" x14ac:dyDescent="0.25">
      <c r="A53" s="84" t="str">
        <f t="shared" si="0"/>
        <v/>
      </c>
      <c r="B53" s="84">
        <f>INDEX(Evaluations!$5:$5,,ROW(B52))</f>
        <v>0</v>
      </c>
      <c r="C53" s="84">
        <f>INDEX(Evaluations!$6:$6,,(ROW(C52)))</f>
        <v>0</v>
      </c>
      <c r="D53" s="120"/>
    </row>
    <row r="54" spans="1:4" x14ac:dyDescent="0.25">
      <c r="A54" s="84" t="str">
        <f t="shared" si="0"/>
        <v/>
      </c>
      <c r="B54" s="84">
        <f>INDEX(Evaluations!$5:$5,,ROW(B53))</f>
        <v>0</v>
      </c>
      <c r="C54" s="84">
        <f>INDEX(Evaluations!$6:$6,,(ROW(C53)))</f>
        <v>0</v>
      </c>
      <c r="D54" s="120"/>
    </row>
    <row r="55" spans="1:4" x14ac:dyDescent="0.25">
      <c r="A55" s="84" t="str">
        <f t="shared" si="0"/>
        <v/>
      </c>
      <c r="B55" s="84">
        <f>INDEX(Evaluations!$5:$5,,ROW(B54))</f>
        <v>0</v>
      </c>
      <c r="C55" s="84">
        <f>INDEX(Evaluations!$6:$6,,(ROW(C54)))</f>
        <v>0</v>
      </c>
      <c r="D55" s="120"/>
    </row>
    <row r="56" spans="1:4" x14ac:dyDescent="0.25">
      <c r="A56" s="84" t="str">
        <f t="shared" si="0"/>
        <v/>
      </c>
      <c r="B56" s="84">
        <f>INDEX(Evaluations!$5:$5,,ROW(B55))</f>
        <v>0</v>
      </c>
      <c r="C56" s="84">
        <f>INDEX(Evaluations!$6:$6,,(ROW(C55)))</f>
        <v>0</v>
      </c>
      <c r="D56" s="120"/>
    </row>
    <row r="57" spans="1:4" x14ac:dyDescent="0.25">
      <c r="A57" s="84" t="str">
        <f t="shared" si="0"/>
        <v/>
      </c>
      <c r="B57" s="84">
        <f>INDEX(Evaluations!$5:$5,,ROW(B56))</f>
        <v>0</v>
      </c>
      <c r="C57" s="84">
        <f>INDEX(Evaluations!$6:$6,,(ROW(C56)))</f>
        <v>0</v>
      </c>
      <c r="D57" s="120"/>
    </row>
    <row r="58" spans="1:4" x14ac:dyDescent="0.25">
      <c r="A58" s="84" t="str">
        <f t="shared" si="0"/>
        <v/>
      </c>
      <c r="B58" s="84">
        <f>INDEX(Evaluations!$5:$5,,ROW(B57))</f>
        <v>0</v>
      </c>
      <c r="C58" s="84">
        <f>INDEX(Evaluations!$6:$6,,(ROW(C57)))</f>
        <v>0</v>
      </c>
      <c r="D58" s="120"/>
    </row>
    <row r="59" spans="1:4" x14ac:dyDescent="0.25">
      <c r="A59" s="84" t="str">
        <f t="shared" si="0"/>
        <v/>
      </c>
      <c r="B59" s="84">
        <f>INDEX(Evaluations!$5:$5,,ROW(B58))</f>
        <v>0</v>
      </c>
      <c r="C59" s="84">
        <f>INDEX(Evaluations!$6:$6,,(ROW(C58)))</f>
        <v>0</v>
      </c>
      <c r="D59" s="120"/>
    </row>
    <row r="60" spans="1:4" x14ac:dyDescent="0.25">
      <c r="A60" s="84" t="str">
        <f t="shared" si="0"/>
        <v/>
      </c>
      <c r="B60" s="84">
        <f>INDEX(Evaluations!$5:$5,,ROW(B59))</f>
        <v>0</v>
      </c>
      <c r="C60" s="84">
        <f>INDEX(Evaluations!$6:$6,,(ROW(C59)))</f>
        <v>0</v>
      </c>
      <c r="D60" s="120"/>
    </row>
    <row r="61" spans="1:4" x14ac:dyDescent="0.25">
      <c r="A61" s="84" t="str">
        <f t="shared" si="0"/>
        <v/>
      </c>
      <c r="B61" s="84">
        <f>INDEX(Evaluations!$5:$5,,ROW(B60))</f>
        <v>0</v>
      </c>
      <c r="C61" s="84">
        <f>INDEX(Evaluations!$6:$6,,(ROW(C60)))</f>
        <v>0</v>
      </c>
      <c r="D61" s="120"/>
    </row>
    <row r="62" spans="1:4" x14ac:dyDescent="0.25">
      <c r="A62" s="84" t="str">
        <f t="shared" si="0"/>
        <v/>
      </c>
      <c r="B62" s="84">
        <f>INDEX(Evaluations!$5:$5,,ROW(B61))</f>
        <v>0</v>
      </c>
      <c r="C62" s="84">
        <f>INDEX(Evaluations!$6:$6,,(ROW(C61)))</f>
        <v>0</v>
      </c>
      <c r="D62" s="120"/>
    </row>
    <row r="63" spans="1:4" x14ac:dyDescent="0.25">
      <c r="A63" s="84" t="str">
        <f t="shared" si="0"/>
        <v/>
      </c>
      <c r="B63" s="84">
        <f>INDEX(Evaluations!$5:$5,,ROW(B62))</f>
        <v>0</v>
      </c>
      <c r="C63" s="84">
        <f>INDEX(Evaluations!$6:$6,,(ROW(C62)))</f>
        <v>0</v>
      </c>
      <c r="D63" s="120"/>
    </row>
    <row r="64" spans="1:4" x14ac:dyDescent="0.25">
      <c r="A64" s="84" t="str">
        <f t="shared" si="0"/>
        <v/>
      </c>
      <c r="B64" s="84">
        <f>INDEX(Evaluations!$5:$5,,ROW(B63))</f>
        <v>0</v>
      </c>
      <c r="C64" s="84">
        <f>INDEX(Evaluations!$6:$6,,(ROW(C63)))</f>
        <v>0</v>
      </c>
      <c r="D64" s="120"/>
    </row>
    <row r="65" spans="1:4" x14ac:dyDescent="0.25">
      <c r="A65" s="84" t="str">
        <f t="shared" si="0"/>
        <v/>
      </c>
      <c r="B65" s="84">
        <f>INDEX(Evaluations!$5:$5,,ROW(B64))</f>
        <v>0</v>
      </c>
      <c r="C65" s="84">
        <f>INDEX(Evaluations!$6:$6,,(ROW(C64)))</f>
        <v>0</v>
      </c>
      <c r="D65" s="120"/>
    </row>
    <row r="66" spans="1:4" x14ac:dyDescent="0.25">
      <c r="A66" s="84" t="str">
        <f t="shared" si="0"/>
        <v/>
      </c>
      <c r="B66" s="84">
        <f>INDEX(Evaluations!$5:$5,,ROW(B65))</f>
        <v>0</v>
      </c>
      <c r="C66" s="84">
        <f>INDEX(Evaluations!$6:$6,,(ROW(C65)))</f>
        <v>0</v>
      </c>
      <c r="D66" s="120"/>
    </row>
    <row r="67" spans="1:4" x14ac:dyDescent="0.25">
      <c r="A67" s="84" t="str">
        <f t="shared" si="0"/>
        <v/>
      </c>
      <c r="B67" s="84">
        <f>INDEX(Evaluations!$5:$5,,ROW(B66))</f>
        <v>0</v>
      </c>
      <c r="C67" s="84">
        <f>INDEX(Evaluations!$6:$6,,(ROW(C66)))</f>
        <v>0</v>
      </c>
      <c r="D67" s="120"/>
    </row>
    <row r="68" spans="1:4" x14ac:dyDescent="0.25">
      <c r="A68" s="84" t="str">
        <f t="shared" si="0"/>
        <v/>
      </c>
      <c r="B68" s="84">
        <f>INDEX(Evaluations!$5:$5,,ROW(B67))</f>
        <v>0</v>
      </c>
      <c r="C68" s="84">
        <f>INDEX(Evaluations!$6:$6,,(ROW(C67)))</f>
        <v>0</v>
      </c>
      <c r="D68" s="120"/>
    </row>
    <row r="69" spans="1:4" x14ac:dyDescent="0.25">
      <c r="A69" s="84" t="str">
        <f t="shared" si="0"/>
        <v/>
      </c>
      <c r="B69" s="84">
        <f>INDEX(Evaluations!$5:$5,,ROW(B68))</f>
        <v>0</v>
      </c>
      <c r="C69" s="84">
        <f>INDEX(Evaluations!$6:$6,,(ROW(C68)))</f>
        <v>0</v>
      </c>
      <c r="D69" s="120"/>
    </row>
    <row r="70" spans="1:4" x14ac:dyDescent="0.25">
      <c r="A70" s="84" t="str">
        <f t="shared" si="0"/>
        <v/>
      </c>
      <c r="B70" s="84">
        <f>INDEX(Evaluations!$5:$5,,ROW(B69))</f>
        <v>0</v>
      </c>
      <c r="C70" s="84">
        <f>INDEX(Evaluations!$6:$6,,(ROW(C69)))</f>
        <v>0</v>
      </c>
      <c r="D70" s="120"/>
    </row>
    <row r="71" spans="1:4" x14ac:dyDescent="0.25">
      <c r="A71" s="84" t="str">
        <f t="shared" si="0"/>
        <v/>
      </c>
      <c r="B71" s="84">
        <f>INDEX(Evaluations!$5:$5,,ROW(B70))</f>
        <v>0</v>
      </c>
      <c r="C71" s="84">
        <f>INDEX(Evaluations!$6:$6,,(ROW(C70)))</f>
        <v>0</v>
      </c>
      <c r="D71" s="120"/>
    </row>
    <row r="72" spans="1:4" x14ac:dyDescent="0.25">
      <c r="A72" s="84" t="str">
        <f t="shared" si="0"/>
        <v/>
      </c>
      <c r="B72" s="84">
        <f>INDEX(Evaluations!$5:$5,,ROW(B71))</f>
        <v>0</v>
      </c>
      <c r="C72" s="84">
        <f>INDEX(Evaluations!$6:$6,,(ROW(C71)))</f>
        <v>0</v>
      </c>
      <c r="D72" s="120"/>
    </row>
    <row r="73" spans="1:4" x14ac:dyDescent="0.25">
      <c r="A73" s="84" t="str">
        <f t="shared" si="0"/>
        <v/>
      </c>
      <c r="B73" s="84">
        <f>INDEX(Evaluations!$5:$5,,ROW(B72))</f>
        <v>0</v>
      </c>
      <c r="C73" s="84">
        <f>INDEX(Evaluations!$6:$6,,(ROW(C72)))</f>
        <v>0</v>
      </c>
      <c r="D73" s="120"/>
    </row>
    <row r="74" spans="1:4" x14ac:dyDescent="0.25">
      <c r="A74" s="84" t="str">
        <f t="shared" si="0"/>
        <v/>
      </c>
      <c r="B74" s="84">
        <f>INDEX(Evaluations!$5:$5,,ROW(B73))</f>
        <v>0</v>
      </c>
      <c r="C74" s="84">
        <f>INDEX(Evaluations!$6:$6,,(ROW(C73)))</f>
        <v>0</v>
      </c>
      <c r="D74" s="120"/>
    </row>
    <row r="75" spans="1:4" x14ac:dyDescent="0.25">
      <c r="A75" s="84" t="str">
        <f t="shared" ref="A75:A100" si="1">IF(B75=0,"",ROW(A66))</f>
        <v/>
      </c>
      <c r="B75" s="84">
        <f>INDEX(Evaluations!$5:$5,,ROW(B74))</f>
        <v>0</v>
      </c>
      <c r="C75" s="84">
        <f>INDEX(Evaluations!$6:$6,,(ROW(C74)))</f>
        <v>0</v>
      </c>
      <c r="D75" s="120"/>
    </row>
    <row r="76" spans="1:4" x14ac:dyDescent="0.25">
      <c r="A76" s="84" t="str">
        <f t="shared" si="1"/>
        <v/>
      </c>
      <c r="B76" s="84">
        <f>INDEX(Evaluations!$5:$5,,ROW(B75))</f>
        <v>0</v>
      </c>
      <c r="C76" s="84">
        <f>INDEX(Evaluations!$6:$6,,(ROW(C75)))</f>
        <v>0</v>
      </c>
      <c r="D76" s="120"/>
    </row>
    <row r="77" spans="1:4" x14ac:dyDescent="0.25">
      <c r="A77" s="84" t="str">
        <f t="shared" si="1"/>
        <v/>
      </c>
      <c r="B77" s="84">
        <f>INDEX(Evaluations!$5:$5,,ROW(B76))</f>
        <v>0</v>
      </c>
      <c r="C77" s="84">
        <f>INDEX(Evaluations!$6:$6,,(ROW(C76)))</f>
        <v>0</v>
      </c>
      <c r="D77" s="120"/>
    </row>
    <row r="78" spans="1:4" x14ac:dyDescent="0.25">
      <c r="A78" s="84" t="str">
        <f t="shared" si="1"/>
        <v/>
      </c>
      <c r="B78" s="84">
        <f>INDEX(Evaluations!$5:$5,,ROW(B77))</f>
        <v>0</v>
      </c>
      <c r="C78" s="84">
        <f>INDEX(Evaluations!$6:$6,,(ROW(C77)))</f>
        <v>0</v>
      </c>
      <c r="D78" s="120"/>
    </row>
    <row r="79" spans="1:4" x14ac:dyDescent="0.25">
      <c r="A79" s="84" t="str">
        <f t="shared" si="1"/>
        <v/>
      </c>
      <c r="B79" s="84">
        <f>INDEX(Evaluations!$5:$5,,ROW(B78))</f>
        <v>0</v>
      </c>
      <c r="C79" s="84">
        <f>INDEX(Evaluations!$6:$6,,(ROW(C78)))</f>
        <v>0</v>
      </c>
      <c r="D79" s="120"/>
    </row>
    <row r="80" spans="1:4" x14ac:dyDescent="0.25">
      <c r="A80" s="84" t="str">
        <f t="shared" si="1"/>
        <v/>
      </c>
      <c r="B80" s="84">
        <f>INDEX(Evaluations!$5:$5,,ROW(B79))</f>
        <v>0</v>
      </c>
      <c r="C80" s="84">
        <f>INDEX(Evaluations!$6:$6,,(ROW(C79)))</f>
        <v>0</v>
      </c>
      <c r="D80" s="120"/>
    </row>
    <row r="81" spans="1:4" x14ac:dyDescent="0.25">
      <c r="A81" s="84" t="str">
        <f t="shared" si="1"/>
        <v/>
      </c>
      <c r="B81" s="84">
        <f>INDEX(Evaluations!$5:$5,,ROW(B80))</f>
        <v>0</v>
      </c>
      <c r="C81" s="84">
        <f>INDEX(Evaluations!$6:$6,,(ROW(C80)))</f>
        <v>0</v>
      </c>
      <c r="D81" s="120"/>
    </row>
    <row r="82" spans="1:4" x14ac:dyDescent="0.25">
      <c r="A82" s="84" t="str">
        <f t="shared" si="1"/>
        <v/>
      </c>
      <c r="B82" s="84">
        <f>INDEX(Evaluations!$5:$5,,ROW(B81))</f>
        <v>0</v>
      </c>
      <c r="C82" s="84">
        <f>INDEX(Evaluations!$6:$6,,(ROW(C81)))</f>
        <v>0</v>
      </c>
      <c r="D82" s="120"/>
    </row>
    <row r="83" spans="1:4" x14ac:dyDescent="0.25">
      <c r="A83" s="84" t="str">
        <f t="shared" si="1"/>
        <v/>
      </c>
      <c r="B83" s="84">
        <f>INDEX(Evaluations!$5:$5,,ROW(B82))</f>
        <v>0</v>
      </c>
      <c r="C83" s="84">
        <f>INDEX(Evaluations!$6:$6,,(ROW(C82)))</f>
        <v>0</v>
      </c>
      <c r="D83" s="120"/>
    </row>
    <row r="84" spans="1:4" x14ac:dyDescent="0.25">
      <c r="A84" s="84" t="str">
        <f t="shared" si="1"/>
        <v/>
      </c>
      <c r="B84" s="84">
        <f>INDEX(Evaluations!$5:$5,,ROW(B83))</f>
        <v>0</v>
      </c>
      <c r="C84" s="84">
        <f>INDEX(Evaluations!$6:$6,,(ROW(C83)))</f>
        <v>0</v>
      </c>
      <c r="D84" s="120"/>
    </row>
    <row r="85" spans="1:4" x14ac:dyDescent="0.25">
      <c r="A85" s="84" t="str">
        <f t="shared" si="1"/>
        <v/>
      </c>
      <c r="B85" s="84">
        <f>INDEX(Evaluations!$5:$5,,ROW(B84))</f>
        <v>0</v>
      </c>
      <c r="C85" s="84">
        <f>INDEX(Evaluations!$6:$6,,(ROW(C84)))</f>
        <v>0</v>
      </c>
      <c r="D85" s="120"/>
    </row>
    <row r="86" spans="1:4" x14ac:dyDescent="0.25">
      <c r="A86" s="84" t="str">
        <f t="shared" si="1"/>
        <v/>
      </c>
      <c r="B86" s="84">
        <f>INDEX(Evaluations!$5:$5,,ROW(B85))</f>
        <v>0</v>
      </c>
      <c r="C86" s="84">
        <f>INDEX(Evaluations!$6:$6,,(ROW(C85)))</f>
        <v>0</v>
      </c>
      <c r="D86" s="120"/>
    </row>
    <row r="87" spans="1:4" x14ac:dyDescent="0.25">
      <c r="A87" s="84" t="str">
        <f t="shared" si="1"/>
        <v/>
      </c>
      <c r="B87" s="84">
        <f>INDEX(Evaluations!$5:$5,,ROW(B86))</f>
        <v>0</v>
      </c>
      <c r="C87" s="84">
        <f>INDEX(Evaluations!$6:$6,,(ROW(C86)))</f>
        <v>0</v>
      </c>
      <c r="D87" s="120"/>
    </row>
    <row r="88" spans="1:4" x14ac:dyDescent="0.25">
      <c r="A88" s="84" t="str">
        <f t="shared" si="1"/>
        <v/>
      </c>
      <c r="B88" s="84">
        <f>INDEX(Evaluations!$5:$5,,ROW(B87))</f>
        <v>0</v>
      </c>
      <c r="C88" s="84">
        <f>INDEX(Evaluations!$6:$6,,(ROW(C87)))</f>
        <v>0</v>
      </c>
      <c r="D88" s="120"/>
    </row>
    <row r="89" spans="1:4" x14ac:dyDescent="0.25">
      <c r="A89" s="84" t="str">
        <f t="shared" si="1"/>
        <v/>
      </c>
      <c r="B89" s="84">
        <f>INDEX(Evaluations!$5:$5,,ROW(B88))</f>
        <v>0</v>
      </c>
      <c r="C89" s="84">
        <f>INDEX(Evaluations!$6:$6,,(ROW(C88)))</f>
        <v>0</v>
      </c>
      <c r="D89" s="120"/>
    </row>
    <row r="90" spans="1:4" x14ac:dyDescent="0.25">
      <c r="A90" s="84" t="str">
        <f t="shared" si="1"/>
        <v/>
      </c>
      <c r="B90" s="84">
        <f>INDEX(Evaluations!$5:$5,,ROW(B89))</f>
        <v>0</v>
      </c>
      <c r="C90" s="84">
        <f>INDEX(Evaluations!$6:$6,,(ROW(C89)))</f>
        <v>0</v>
      </c>
      <c r="D90" s="120"/>
    </row>
    <row r="91" spans="1:4" x14ac:dyDescent="0.25">
      <c r="A91" s="84" t="str">
        <f t="shared" si="1"/>
        <v/>
      </c>
      <c r="B91" s="84">
        <f>INDEX(Evaluations!$5:$5,,ROW(B90))</f>
        <v>0</v>
      </c>
      <c r="C91" s="84">
        <f>INDEX(Evaluations!$6:$6,,(ROW(C90)))</f>
        <v>0</v>
      </c>
      <c r="D91" s="120"/>
    </row>
    <row r="92" spans="1:4" x14ac:dyDescent="0.25">
      <c r="A92" s="84" t="str">
        <f t="shared" si="1"/>
        <v/>
      </c>
      <c r="B92" s="84">
        <f>INDEX(Evaluations!$5:$5,,ROW(B91))</f>
        <v>0</v>
      </c>
      <c r="C92" s="84">
        <f>INDEX(Evaluations!$6:$6,,(ROW(C91)))</f>
        <v>0</v>
      </c>
      <c r="D92" s="120"/>
    </row>
    <row r="93" spans="1:4" x14ac:dyDescent="0.25">
      <c r="A93" s="84" t="str">
        <f t="shared" si="1"/>
        <v/>
      </c>
      <c r="B93" s="84">
        <f>INDEX(Evaluations!$5:$5,,ROW(B92))</f>
        <v>0</v>
      </c>
      <c r="C93" s="84">
        <f>INDEX(Evaluations!$6:$6,,(ROW(C92)))</f>
        <v>0</v>
      </c>
      <c r="D93" s="120"/>
    </row>
    <row r="94" spans="1:4" x14ac:dyDescent="0.25">
      <c r="A94" s="84" t="str">
        <f t="shared" si="1"/>
        <v/>
      </c>
      <c r="B94" s="84">
        <f>INDEX(Evaluations!$5:$5,,ROW(B93))</f>
        <v>0</v>
      </c>
      <c r="C94" s="84">
        <f>INDEX(Evaluations!$6:$6,,(ROW(C93)))</f>
        <v>0</v>
      </c>
      <c r="D94" s="120"/>
    </row>
    <row r="95" spans="1:4" x14ac:dyDescent="0.25">
      <c r="A95" s="84" t="str">
        <f t="shared" si="1"/>
        <v/>
      </c>
      <c r="B95" s="84">
        <f>INDEX(Evaluations!$5:$5,,ROW(B94))</f>
        <v>0</v>
      </c>
      <c r="C95" s="84">
        <f>INDEX(Evaluations!$6:$6,,(ROW(C94)))</f>
        <v>0</v>
      </c>
      <c r="D95" s="120"/>
    </row>
    <row r="96" spans="1:4" x14ac:dyDescent="0.25">
      <c r="A96" s="84" t="str">
        <f t="shared" si="1"/>
        <v/>
      </c>
      <c r="B96" s="84">
        <f>INDEX(Evaluations!$5:$5,,ROW(B95))</f>
        <v>0</v>
      </c>
      <c r="C96" s="84">
        <f>INDEX(Evaluations!$6:$6,,(ROW(C95)))</f>
        <v>0</v>
      </c>
      <c r="D96" s="120"/>
    </row>
    <row r="97" spans="1:4" x14ac:dyDescent="0.25">
      <c r="A97" s="84" t="str">
        <f t="shared" si="1"/>
        <v/>
      </c>
      <c r="B97" s="84">
        <f>INDEX(Evaluations!$5:$5,,ROW(B96))</f>
        <v>0</v>
      </c>
      <c r="C97" s="84">
        <f>INDEX(Evaluations!$6:$6,,(ROW(C96)))</f>
        <v>0</v>
      </c>
      <c r="D97" s="120"/>
    </row>
    <row r="98" spans="1:4" x14ac:dyDescent="0.25">
      <c r="A98" s="84" t="str">
        <f t="shared" si="1"/>
        <v/>
      </c>
      <c r="B98" s="84">
        <f>INDEX(Evaluations!$5:$5,,ROW(B97))</f>
        <v>0</v>
      </c>
      <c r="C98" s="84">
        <f>INDEX(Evaluations!$6:$6,,(ROW(C97)))</f>
        <v>0</v>
      </c>
      <c r="D98" s="120"/>
    </row>
    <row r="99" spans="1:4" x14ac:dyDescent="0.25">
      <c r="A99" s="84" t="str">
        <f t="shared" si="1"/>
        <v/>
      </c>
      <c r="B99" s="84">
        <f>INDEX(Evaluations!$5:$5,,ROW(B98))</f>
        <v>0</v>
      </c>
      <c r="C99" s="84">
        <f>INDEX(Evaluations!$6:$6,,(ROW(C98)))</f>
        <v>0</v>
      </c>
      <c r="D99" s="120"/>
    </row>
    <row r="100" spans="1:4" x14ac:dyDescent="0.25">
      <c r="A100" s="84" t="str">
        <f t="shared" si="1"/>
        <v/>
      </c>
      <c r="B100" s="84">
        <f>INDEX(Evaluations!$5:$5,,ROW(B99))</f>
        <v>0</v>
      </c>
      <c r="C100" s="84">
        <f>INDEX(Evaluations!$6:$6,,(ROW(C99)))</f>
        <v>0</v>
      </c>
      <c r="D100" s="120"/>
    </row>
  </sheetData>
  <mergeCells count="1">
    <mergeCell ref="B3:D3"/>
  </mergeCells>
  <conditionalFormatting sqref="A10:C100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350"/>
  <sheetViews>
    <sheetView zoomScale="70" zoomScaleNormal="70" workbookViewId="0">
      <selection activeCell="F11" sqref="F11"/>
    </sheetView>
  </sheetViews>
  <sheetFormatPr baseColWidth="10" defaultRowHeight="15" x14ac:dyDescent="0.25"/>
  <cols>
    <col min="1" max="1" width="8.28515625" style="1" customWidth="1"/>
    <col min="3" max="3" width="13.7109375" customWidth="1"/>
    <col min="4" max="4" width="17" customWidth="1"/>
    <col min="5" max="5" width="34" customWidth="1"/>
    <col min="6" max="6" width="11.42578125" style="1"/>
    <col min="7" max="7" width="1.5703125" style="13" customWidth="1"/>
    <col min="8" max="8" width="2.7109375" style="14" customWidth="1"/>
    <col min="9" max="51" width="11.42578125" style="13"/>
  </cols>
  <sheetData>
    <row r="1" spans="1:16" s="13" customFormat="1" x14ac:dyDescent="0.25">
      <c r="A1" s="16"/>
      <c r="B1" s="59" t="s">
        <v>43</v>
      </c>
      <c r="C1" s="59"/>
      <c r="D1" s="59"/>
      <c r="E1" s="59"/>
      <c r="F1" s="59"/>
      <c r="H1" s="14"/>
    </row>
    <row r="2" spans="1:16" s="13" customFormat="1" ht="36" customHeight="1" thickBot="1" x14ac:dyDescent="0.3">
      <c r="A2" s="16"/>
      <c r="B2" s="59"/>
      <c r="C2" s="59"/>
      <c r="D2" s="59"/>
      <c r="E2" s="59"/>
      <c r="F2" s="59"/>
      <c r="H2" s="14"/>
    </row>
    <row r="3" spans="1:16" s="13" customFormat="1" ht="15.75" thickBot="1" x14ac:dyDescent="0.3">
      <c r="A3" s="16"/>
      <c r="B3" s="18" t="s">
        <v>10</v>
      </c>
      <c r="C3" s="152">
        <v>4</v>
      </c>
      <c r="D3" s="18" t="s">
        <v>13</v>
      </c>
      <c r="E3" s="19" t="str">
        <f>HLOOKUP($C$3,Evaluations!$I$3:$DW$350,2,TRUE)</f>
        <v>CM1</v>
      </c>
      <c r="F3" s="16"/>
      <c r="H3" s="14"/>
    </row>
    <row r="4" spans="1:16" s="13" customFormat="1" x14ac:dyDescent="0.25">
      <c r="A4" s="85"/>
      <c r="B4" s="86" t="s">
        <v>11</v>
      </c>
      <c r="C4" s="87" t="str">
        <f>HLOOKUP($C$3,Evaluations!$I$3:$DW$350,3,TRUE)</f>
        <v>HECTOR</v>
      </c>
      <c r="D4" s="88"/>
      <c r="E4" s="88"/>
      <c r="F4" s="85"/>
      <c r="H4" s="14"/>
    </row>
    <row r="5" spans="1:16" s="13" customFormat="1" x14ac:dyDescent="0.25">
      <c r="A5" s="85"/>
      <c r="B5" s="86" t="s">
        <v>12</v>
      </c>
      <c r="C5" s="87" t="str">
        <f>HLOOKUP($C$3,Evaluations!$I$3:$DW$350,4,TRUE)</f>
        <v>Vincent</v>
      </c>
      <c r="D5" s="88"/>
      <c r="E5" s="88"/>
      <c r="F5" s="85"/>
      <c r="H5" s="14"/>
    </row>
    <row r="6" spans="1:16" s="13" customFormat="1" x14ac:dyDescent="0.25">
      <c r="A6" s="85"/>
      <c r="B6" s="88"/>
      <c r="C6" s="88"/>
      <c r="D6" s="88"/>
      <c r="E6" s="88"/>
      <c r="F6" s="85"/>
      <c r="H6" s="14"/>
    </row>
    <row r="7" spans="1:16" s="13" customFormat="1" ht="40.5" customHeight="1" x14ac:dyDescent="0.25">
      <c r="A7" s="85"/>
      <c r="B7" s="89" t="s">
        <v>44</v>
      </c>
      <c r="C7" s="90">
        <f>VLOOKUP($C$3,Informations!A10:D100,4,FALSE)</f>
        <v>0</v>
      </c>
      <c r="D7" s="90"/>
      <c r="E7" s="90"/>
      <c r="F7" s="90"/>
      <c r="H7" s="14"/>
    </row>
    <row r="8" spans="1:16" s="13" customFormat="1" x14ac:dyDescent="0.25">
      <c r="A8" s="85"/>
      <c r="B8" s="88"/>
      <c r="C8" s="90"/>
      <c r="D8" s="90"/>
      <c r="E8" s="90"/>
      <c r="F8" s="90"/>
      <c r="H8" s="14"/>
    </row>
    <row r="9" spans="1:16" s="13" customFormat="1" x14ac:dyDescent="0.25">
      <c r="A9" s="85"/>
      <c r="B9" s="88"/>
      <c r="C9" s="88"/>
      <c r="D9" s="88"/>
      <c r="E9" s="88"/>
      <c r="F9" s="85"/>
      <c r="H9" s="14"/>
    </row>
    <row r="10" spans="1:16" ht="30" x14ac:dyDescent="0.25">
      <c r="A10" s="91" t="s">
        <v>45</v>
      </c>
      <c r="B10" s="91" t="s">
        <v>4</v>
      </c>
      <c r="C10" s="92" t="s">
        <v>1</v>
      </c>
      <c r="D10" s="92" t="s">
        <v>2</v>
      </c>
      <c r="E10" s="92" t="s">
        <v>3</v>
      </c>
      <c r="F10" s="92" t="s">
        <v>14</v>
      </c>
      <c r="K10" s="60"/>
      <c r="L10" s="60"/>
      <c r="M10" s="34"/>
      <c r="N10" s="34"/>
      <c r="O10" s="34"/>
      <c r="P10" s="61"/>
    </row>
    <row r="11" spans="1:16" ht="45" x14ac:dyDescent="0.25">
      <c r="A11" s="93">
        <f>IF(Evaluations!B8="","",Evaluations!B8)</f>
        <v>1</v>
      </c>
      <c r="B11" s="94">
        <f>IF(Evaluations!C8="","",Evaluations!C8)</f>
        <v>42657</v>
      </c>
      <c r="C11" s="95" t="str">
        <f>IF(Evaluations!D8="","",Evaluations!D8)</f>
        <v>Les nombres jusqu'à 999 999</v>
      </c>
      <c r="D11" s="95" t="str">
        <f>IF(Evaluations!F8="","",Evaluations!F8)</f>
        <v>MATHS nombres et calcul</v>
      </c>
      <c r="E11" s="95" t="str">
        <f>IF(Evaluations!G8="","",Evaluations!G8)</f>
        <v>Nommer et écrire les nombres jusqu'à 999 999</v>
      </c>
      <c r="F11" s="96">
        <f>IF(E11="","",HLOOKUP($C$3,Evaluations!$I$3:$DW$350,ROW(E5)+1,TRUE))</f>
        <v>21</v>
      </c>
      <c r="G11" s="20">
        <f>IF(H11="","",F11/H11)</f>
        <v>0.95454545454545459</v>
      </c>
      <c r="H11" s="14">
        <f>IF(Evaluations!H8="","",Evaluations!H8)</f>
        <v>22</v>
      </c>
      <c r="K11" s="60"/>
      <c r="L11" s="60"/>
      <c r="M11" s="34"/>
      <c r="N11" s="34"/>
      <c r="O11" s="34"/>
      <c r="P11" s="61"/>
    </row>
    <row r="12" spans="1:16" ht="45" x14ac:dyDescent="0.25">
      <c r="A12" s="93">
        <f>IF(Evaluations!B9="","",Evaluations!B9)</f>
        <v>1</v>
      </c>
      <c r="B12" s="94">
        <f>IF(Evaluations!C9="","",Evaluations!C9)</f>
        <v>42657</v>
      </c>
      <c r="C12" s="95" t="str">
        <f>IF(Evaluations!D9="","",Evaluations!D9)</f>
        <v>Les nombres jusqu'à 999 999</v>
      </c>
      <c r="D12" s="95" t="str">
        <f>IF(Evaluations!F9="","",Evaluations!F9)</f>
        <v>MATHS nombres et calcul</v>
      </c>
      <c r="E12" s="95" t="str">
        <f>IF(Evaluations!G9="","",Evaluations!G9)</f>
        <v>Décomposer les nombres jusqu'à 999 999</v>
      </c>
      <c r="F12" s="96">
        <f>IF(E12="","",HLOOKUP($C$3,Evaluations!$I$3:$DW$350,ROW(E6)+1,TRUE))</f>
        <v>2</v>
      </c>
      <c r="G12" s="20">
        <f t="shared" ref="G12:G75" si="0">IF(H12="","",F12/H12)</f>
        <v>0.5</v>
      </c>
      <c r="H12" s="14">
        <f>IF(Evaluations!H9="","",Evaluations!H9)</f>
        <v>4</v>
      </c>
      <c r="K12" s="56"/>
      <c r="L12" s="35"/>
      <c r="M12" s="36"/>
      <c r="N12" s="34"/>
      <c r="O12" s="34"/>
      <c r="P12" s="34"/>
    </row>
    <row r="13" spans="1:16" ht="45" x14ac:dyDescent="0.25">
      <c r="A13" s="93">
        <f>IF(Evaluations!B10="","",Evaluations!B10)</f>
        <v>1</v>
      </c>
      <c r="B13" s="94">
        <f>IF(Evaluations!C10="","",Evaluations!C10)</f>
        <v>42657</v>
      </c>
      <c r="C13" s="95" t="str">
        <f>IF(Evaluations!D10="","",Evaluations!D10)</f>
        <v>Les nombres jusqu'à 999 999</v>
      </c>
      <c r="D13" s="95" t="str">
        <f>IF(Evaluations!F10="","",Evaluations!F10)</f>
        <v>MATHS nombres et calcul</v>
      </c>
      <c r="E13" s="95" t="str">
        <f>IF(Evaluations!G10="","",Evaluations!G10)</f>
        <v>Comparer, ranger, classer les nombres jusqu'à 999 999</v>
      </c>
      <c r="F13" s="96">
        <f>IF(E13="","",HLOOKUP($C$3,Evaluations!$I$3:$DW$350,ROW(E7)+1,TRUE))</f>
        <v>23</v>
      </c>
      <c r="G13" s="20">
        <f t="shared" si="0"/>
        <v>0.95833333333333337</v>
      </c>
      <c r="H13" s="14">
        <f>IF(Evaluations!H10="","",Evaluations!H10)</f>
        <v>24</v>
      </c>
      <c r="K13" s="56"/>
      <c r="L13" s="35"/>
      <c r="M13" s="36"/>
      <c r="N13" s="34"/>
      <c r="O13" s="34"/>
      <c r="P13" s="34"/>
    </row>
    <row r="14" spans="1:16" ht="75" x14ac:dyDescent="0.25">
      <c r="A14" s="93">
        <f>IF(Evaluations!B11="","",Evaluations!B11)</f>
        <v>1</v>
      </c>
      <c r="B14" s="94">
        <f>IF(Evaluations!C11="","",Evaluations!C11)</f>
        <v>42656</v>
      </c>
      <c r="C14" s="95" t="str">
        <f>IF(Evaluations!D11="","",Evaluations!D11)</f>
        <v>Le verbe, infinitif et grooupe</v>
      </c>
      <c r="D14" s="95" t="str">
        <f>IF(Evaluations!F11="","",Evaluations!F11)</f>
        <v>FR étude de la langue (grammaire, orthographe, lexique)</v>
      </c>
      <c r="E14" s="95" t="str">
        <f>IF(Evaluations!G11="","",Evaluations!G11)</f>
        <v>Situer dans le temps une action dans une phrase</v>
      </c>
      <c r="F14" s="96">
        <f>IF(E14="","",HLOOKUP($C$3,Evaluations!$I$3:$DW$350,ROW(E8)+1,TRUE))</f>
        <v>7</v>
      </c>
      <c r="G14" s="20">
        <f t="shared" si="0"/>
        <v>0.875</v>
      </c>
      <c r="H14" s="14">
        <f>IF(Evaluations!H11="","",Evaluations!H11)</f>
        <v>8</v>
      </c>
      <c r="K14" s="56"/>
      <c r="L14" s="35"/>
      <c r="M14" s="36"/>
      <c r="N14" s="34"/>
      <c r="O14" s="34"/>
      <c r="P14" s="34"/>
    </row>
    <row r="15" spans="1:16" ht="75" x14ac:dyDescent="0.25">
      <c r="A15" s="93">
        <f>IF(Evaluations!B12="","",Evaluations!B12)</f>
        <v>1</v>
      </c>
      <c r="B15" s="94">
        <f>IF(Evaluations!C12="","",Evaluations!C12)</f>
        <v>42656</v>
      </c>
      <c r="C15" s="95" t="str">
        <f>IF(Evaluations!D12="","",Evaluations!D12)</f>
        <v>Le verbe, infinitif et grooupe</v>
      </c>
      <c r="D15" s="95" t="str">
        <f>IF(Evaluations!F12="","",Evaluations!F12)</f>
        <v>FR étude de la langue (grammaire, orthographe, lexique)</v>
      </c>
      <c r="E15" s="95" t="str">
        <f>IF(Evaluations!G12="","",Evaluations!G12)</f>
        <v>Conjuguer un verbe dans une phrase et en donner son infinitif</v>
      </c>
      <c r="F15" s="96">
        <f>IF(E15="","",HLOOKUP($C$3,Evaluations!$I$3:$DW$350,ROW(E9)+1,TRUE))</f>
        <v>7</v>
      </c>
      <c r="G15" s="20">
        <f t="shared" si="0"/>
        <v>0.5</v>
      </c>
      <c r="H15" s="14">
        <f>IF(Evaluations!H12="","",Evaluations!H12)</f>
        <v>14</v>
      </c>
      <c r="K15" s="56"/>
      <c r="L15" s="35"/>
      <c r="M15" s="36"/>
      <c r="N15" s="34"/>
      <c r="O15" s="34"/>
      <c r="P15" s="34"/>
    </row>
    <row r="16" spans="1:16" ht="75" x14ac:dyDescent="0.25">
      <c r="A16" s="93">
        <f>IF(Evaluations!B13="","",Evaluations!B13)</f>
        <v>1</v>
      </c>
      <c r="B16" s="94">
        <f>IF(Evaluations!C13="","",Evaluations!C13)</f>
        <v>42656</v>
      </c>
      <c r="C16" s="95" t="str">
        <f>IF(Evaluations!D13="","",Evaluations!D13)</f>
        <v>Le verbe, infinitif et grooupe</v>
      </c>
      <c r="D16" s="95" t="str">
        <f>IF(Evaluations!F13="","",Evaluations!F13)</f>
        <v>FR étude de la langue (grammaire, orthographe, lexique)</v>
      </c>
      <c r="E16" s="95" t="str">
        <f>IF(Evaluations!G13="","",Evaluations!G13)</f>
        <v>Donner le groupe d'un verbe et son infinitif</v>
      </c>
      <c r="F16" s="96">
        <f>IF(E16="","",HLOOKUP($C$3,Evaluations!$I$3:$DW$350,ROW(E10)+1,TRUE))</f>
        <v>16</v>
      </c>
      <c r="G16" s="20">
        <f t="shared" si="0"/>
        <v>0.45714285714285713</v>
      </c>
      <c r="H16" s="14">
        <f>IF(Evaluations!H13="","",Evaluations!H13)</f>
        <v>35</v>
      </c>
      <c r="K16" s="56"/>
      <c r="L16" s="35"/>
      <c r="M16" s="36"/>
      <c r="N16" s="34"/>
      <c r="O16" s="34"/>
      <c r="P16" s="34"/>
    </row>
    <row r="17" spans="1:16" ht="45" x14ac:dyDescent="0.25">
      <c r="A17" s="93">
        <f>IF(Evaluations!B14="","",Evaluations!B14)</f>
        <v>1</v>
      </c>
      <c r="B17" s="94">
        <f>IF(Evaluations!C14="","",Evaluations!C14)</f>
        <v>42744</v>
      </c>
      <c r="C17" s="95" t="str">
        <f>IF(Evaluations!D14="","",Evaluations!D14)</f>
        <v>table multiplications</v>
      </c>
      <c r="D17" s="95" t="str">
        <f>IF(Evaluations!F14="","",Evaluations!F14)</f>
        <v>MATHS nombres et calcul</v>
      </c>
      <c r="E17" s="95" t="str">
        <f>IF(Evaluations!G14="","",Evaluations!G14)</f>
        <v>Connaître ses tables de multiplications</v>
      </c>
      <c r="F17" s="96">
        <f>IF(E17="","",HLOOKUP($C$3,Evaluations!$I$3:$DW$350,ROW(E11)+1,TRUE))</f>
        <v>10</v>
      </c>
      <c r="G17" s="20">
        <f t="shared" si="0"/>
        <v>1</v>
      </c>
      <c r="H17" s="14">
        <f>IF(Evaluations!H14="","",Evaluations!H14)</f>
        <v>10</v>
      </c>
      <c r="K17" s="56"/>
      <c r="L17" s="35"/>
      <c r="M17" s="36"/>
      <c r="N17" s="34"/>
      <c r="O17" s="34"/>
      <c r="P17" s="34"/>
    </row>
    <row r="18" spans="1:16" x14ac:dyDescent="0.25">
      <c r="A18" s="93">
        <f>IF(Evaluations!B15="","",Evaluations!B15)</f>
        <v>1</v>
      </c>
      <c r="B18" s="94" t="str">
        <f>IF(Evaluations!C15="","",Evaluations!C15)</f>
        <v/>
      </c>
      <c r="C18" s="95" t="str">
        <f>IF(Evaluations!D15="","",Evaluations!D15)</f>
        <v>Poésie</v>
      </c>
      <c r="D18" s="95" t="str">
        <f>IF(Evaluations!F15="","",Evaluations!F15)</f>
        <v>FR langage oral</v>
      </c>
      <c r="E18" s="95" t="str">
        <f>IF(Evaluations!G15="","",Evaluations!G15)</f>
        <v>Réciter un texte appris par cœur.</v>
      </c>
      <c r="F18" s="96">
        <f>IF(E18="","",HLOOKUP($C$3,Evaluations!$I$3:$DW$350,ROW(E12)+1,TRUE))</f>
        <v>4</v>
      </c>
      <c r="G18" s="20">
        <f t="shared" si="0"/>
        <v>1</v>
      </c>
      <c r="H18" s="14">
        <f>IF(Evaluations!H15="","",Evaluations!H15)</f>
        <v>4</v>
      </c>
      <c r="K18" s="56"/>
      <c r="L18" s="35"/>
      <c r="M18" s="36"/>
      <c r="N18" s="34"/>
      <c r="O18" s="34"/>
      <c r="P18" s="34"/>
    </row>
    <row r="19" spans="1:16" ht="45" x14ac:dyDescent="0.25">
      <c r="A19" s="93">
        <f>IF(Evaluations!B16="","",Evaluations!B16)</f>
        <v>1</v>
      </c>
      <c r="B19" s="94">
        <f>IF(Evaluations!C16="","",Evaluations!C16)</f>
        <v>42712</v>
      </c>
      <c r="C19" s="95" t="str">
        <f>IF(Evaluations!D16="","",Evaluations!D16)</f>
        <v>Géographie paysages littoraux</v>
      </c>
      <c r="D19" s="95" t="str">
        <f>IF(Evaluations!F16="","",Evaluations!F16)</f>
        <v>Histoire et géographie</v>
      </c>
      <c r="E19" s="95" t="str">
        <f>IF(Evaluations!G16="","",Evaluations!G16)</f>
        <v>Connaître les paysages littoraux</v>
      </c>
      <c r="F19" s="96">
        <f>IF(E19="","",HLOOKUP($C$3,Evaluations!$I$3:$DW$350,ROW(E13)+1,TRUE))</f>
        <v>2</v>
      </c>
      <c r="G19" s="20">
        <f t="shared" si="0"/>
        <v>0.5</v>
      </c>
      <c r="H19" s="14">
        <f>IF(Evaluations!H16="","",Evaluations!H16)</f>
        <v>4</v>
      </c>
      <c r="K19" s="58"/>
      <c r="L19" s="58"/>
      <c r="M19" s="36"/>
      <c r="N19" s="34"/>
      <c r="O19" s="34"/>
      <c r="P19" s="34"/>
    </row>
    <row r="20" spans="1:16" ht="45" x14ac:dyDescent="0.25">
      <c r="A20" s="93">
        <f>IF(Evaluations!B17="","",Evaluations!B17)</f>
        <v>1</v>
      </c>
      <c r="B20" s="94">
        <f>IF(Evaluations!C17="","",Evaluations!C17)</f>
        <v>42751</v>
      </c>
      <c r="C20" s="95" t="str">
        <f>IF(Evaluations!D17="","",Evaluations!D17)</f>
        <v>Numération les grands nombres</v>
      </c>
      <c r="D20" s="95" t="str">
        <f>IF(Evaluations!F17="","",Evaluations!F17)</f>
        <v>MATHS nombres et calcul</v>
      </c>
      <c r="E20" s="95" t="str">
        <f>IF(Evaluations!G17="","",Evaluations!G17)</f>
        <v>nommer les nombres en lettres et en chiffres jusqu'aux milliards</v>
      </c>
      <c r="F20" s="96">
        <f>IF(E20="","",HLOOKUP($C$3,Evaluations!$I$3:$DW$350,ROW(E14)+1,TRUE))</f>
        <v>8</v>
      </c>
      <c r="G20" s="20">
        <f t="shared" si="0"/>
        <v>1</v>
      </c>
      <c r="H20" s="14">
        <f>IF(Evaluations!H17="","",Evaluations!H17)</f>
        <v>8</v>
      </c>
      <c r="K20" s="56"/>
      <c r="L20" s="35"/>
      <c r="M20" s="36"/>
      <c r="N20" s="34"/>
      <c r="O20" s="34"/>
      <c r="P20" s="34"/>
    </row>
    <row r="21" spans="1:16" ht="45" x14ac:dyDescent="0.25">
      <c r="A21" s="93">
        <f>IF(Evaluations!B18="","",Evaluations!B18)</f>
        <v>1</v>
      </c>
      <c r="B21" s="94">
        <f>IF(Evaluations!C18="","",Evaluations!C18)</f>
        <v>42751</v>
      </c>
      <c r="C21" s="95" t="str">
        <f>IF(Evaluations!D18="","",Evaluations!D18)</f>
        <v>Numération les grands nombres</v>
      </c>
      <c r="D21" s="95" t="str">
        <f>IF(Evaluations!F18="","",Evaluations!F18)</f>
        <v>MATHS nombres et calcul</v>
      </c>
      <c r="E21" s="95" t="str">
        <f>IF(Evaluations!G18="","",Evaluations!G18)</f>
        <v>Composer et décomposer les nombres jusqu'aux milliards</v>
      </c>
      <c r="F21" s="96">
        <f>IF(E21="","",HLOOKUP($C$3,Evaluations!$I$3:$DW$350,ROW(E15)+1,TRUE))</f>
        <v>4</v>
      </c>
      <c r="G21" s="20">
        <f t="shared" si="0"/>
        <v>1</v>
      </c>
      <c r="H21" s="14">
        <f>IF(Evaluations!H18="","",Evaluations!H18)</f>
        <v>4</v>
      </c>
      <c r="K21" s="56"/>
      <c r="L21" s="35"/>
      <c r="M21" s="36"/>
      <c r="N21" s="34"/>
      <c r="O21" s="34"/>
      <c r="P21" s="34"/>
    </row>
    <row r="22" spans="1:16" ht="45" x14ac:dyDescent="0.25">
      <c r="A22" s="93">
        <f>IF(Evaluations!B19="","",Evaluations!B19)</f>
        <v>1</v>
      </c>
      <c r="B22" s="94">
        <f>IF(Evaluations!C19="","",Evaluations!C19)</f>
        <v>42751</v>
      </c>
      <c r="C22" s="95" t="str">
        <f>IF(Evaluations!D19="","",Evaluations!D19)</f>
        <v>Numération les grands nombres</v>
      </c>
      <c r="D22" s="95" t="str">
        <f>IF(Evaluations!F19="","",Evaluations!F19)</f>
        <v>MATHS nombres et calcul</v>
      </c>
      <c r="E22" s="95" t="str">
        <f>IF(Evaluations!G19="","",Evaluations!G19)</f>
        <v>Comparer et ranger les nombres jusqu'aux milliards</v>
      </c>
      <c r="F22" s="96">
        <f>IF(E22="","",HLOOKUP($C$3,Evaluations!$I$3:$DW$350,ROW(E16)+1,TRUE))</f>
        <v>9</v>
      </c>
      <c r="G22" s="20">
        <f t="shared" si="0"/>
        <v>1</v>
      </c>
      <c r="H22" s="14">
        <f>IF(Evaluations!H19="","",Evaluations!H19)</f>
        <v>9</v>
      </c>
      <c r="K22" s="56"/>
      <c r="L22" s="35"/>
      <c r="M22" s="36"/>
      <c r="N22" s="34"/>
      <c r="O22" s="34"/>
      <c r="P22" s="34"/>
    </row>
    <row r="23" spans="1:16" ht="30" x14ac:dyDescent="0.25">
      <c r="A23" s="93">
        <f>IF(Evaluations!B20="","",Evaluations!B20)</f>
        <v>1</v>
      </c>
      <c r="B23" s="94">
        <f>IF(Evaluations!C20="","",Evaluations!C20)</f>
        <v>42752</v>
      </c>
      <c r="C23" s="95" t="str">
        <f>IF(Evaluations!D20="","",Evaluations!D20)</f>
        <v>Calcul + - x</v>
      </c>
      <c r="D23" s="95" t="str">
        <f>IF(Evaluations!F20="","",Evaluations!F20)</f>
        <v>MATHS nombres et calcul</v>
      </c>
      <c r="E23" s="95" t="str">
        <f>IF(Evaluations!G20="","",Evaluations!G20)</f>
        <v>Poser et calculer une addition</v>
      </c>
      <c r="F23" s="96">
        <f>IF(E23="","",HLOOKUP($C$3,Evaluations!$I$3:$DW$350,ROW(E17)+1,TRUE))</f>
        <v>2</v>
      </c>
      <c r="G23" s="20">
        <f t="shared" si="0"/>
        <v>1</v>
      </c>
      <c r="H23" s="14">
        <f>IF(Evaluations!H20="","",Evaluations!H20)</f>
        <v>2</v>
      </c>
      <c r="K23" s="56"/>
      <c r="L23" s="37"/>
      <c r="M23" s="36"/>
      <c r="N23" s="34"/>
      <c r="O23" s="34"/>
      <c r="P23" s="34"/>
    </row>
    <row r="24" spans="1:16" ht="30" x14ac:dyDescent="0.25">
      <c r="A24" s="93">
        <f>IF(Evaluations!B21="","",Evaluations!B21)</f>
        <v>1</v>
      </c>
      <c r="B24" s="94">
        <f>IF(Evaluations!C21="","",Evaluations!C21)</f>
        <v>42752</v>
      </c>
      <c r="C24" s="95" t="str">
        <f>IF(Evaluations!D21="","",Evaluations!D21)</f>
        <v>Calcul + - x</v>
      </c>
      <c r="D24" s="95" t="str">
        <f>IF(Evaluations!F21="","",Evaluations!F21)</f>
        <v>MATHS nombres et calcul</v>
      </c>
      <c r="E24" s="95" t="str">
        <f>IF(Evaluations!G21="","",Evaluations!G21)</f>
        <v>Poser et calculer une soustraction</v>
      </c>
      <c r="F24" s="96">
        <f>IF(E24="","",HLOOKUP($C$3,Evaluations!$I$3:$DW$350,ROW(E18)+1,TRUE))</f>
        <v>2</v>
      </c>
      <c r="G24" s="20">
        <f t="shared" si="0"/>
        <v>1</v>
      </c>
      <c r="H24" s="14">
        <f>IF(Evaluations!H21="","",Evaluations!H21)</f>
        <v>2</v>
      </c>
      <c r="K24" s="56"/>
      <c r="L24" s="35"/>
      <c r="M24" s="36"/>
      <c r="N24" s="34"/>
      <c r="O24" s="34"/>
      <c r="P24" s="34"/>
    </row>
    <row r="25" spans="1:16" ht="30" x14ac:dyDescent="0.25">
      <c r="A25" s="93">
        <f>IF(Evaluations!B22="","",Evaluations!B22)</f>
        <v>1</v>
      </c>
      <c r="B25" s="94">
        <f>IF(Evaluations!C22="","",Evaluations!C22)</f>
        <v>42752</v>
      </c>
      <c r="C25" s="95" t="str">
        <f>IF(Evaluations!D22="","",Evaluations!D22)</f>
        <v>Calcul + - x</v>
      </c>
      <c r="D25" s="95" t="str">
        <f>IF(Evaluations!F22="","",Evaluations!F22)</f>
        <v>MATHS nombres et calcul</v>
      </c>
      <c r="E25" s="95" t="str">
        <f>IF(Evaluations!G22="","",Evaluations!G22)</f>
        <v>Poser et calculer une multiplication</v>
      </c>
      <c r="F25" s="96">
        <f>IF(E25="","",HLOOKUP($C$3,Evaluations!$I$3:$DW$350,ROW(E19)+1,TRUE))</f>
        <v>4</v>
      </c>
      <c r="G25" s="20">
        <f t="shared" si="0"/>
        <v>1</v>
      </c>
      <c r="H25" s="14">
        <f>IF(Evaluations!H22="","",Evaluations!H22)</f>
        <v>4</v>
      </c>
      <c r="K25" s="56"/>
      <c r="L25" s="35"/>
      <c r="M25" s="36"/>
      <c r="N25" s="34"/>
      <c r="O25" s="34"/>
      <c r="P25" s="34"/>
    </row>
    <row r="26" spans="1:16" ht="30" x14ac:dyDescent="0.25">
      <c r="A26" s="93">
        <f>IF(Evaluations!B23="","",Evaluations!B23)</f>
        <v>1</v>
      </c>
      <c r="B26" s="94">
        <f>IF(Evaluations!C23="","",Evaluations!C23)</f>
        <v>42752</v>
      </c>
      <c r="C26" s="95" t="str">
        <f>IF(Evaluations!D23="","",Evaluations!D23)</f>
        <v>Calcul + - x</v>
      </c>
      <c r="D26" s="95" t="str">
        <f>IF(Evaluations!F23="","",Evaluations!F23)</f>
        <v>MATHS nombres et calcul</v>
      </c>
      <c r="E26" s="95" t="str">
        <f>IF(Evaluations!G23="","",Evaluations!G23)</f>
        <v>résoudre un problème relevant de + , -, x</v>
      </c>
      <c r="F26" s="96">
        <f>IF(E26="","",HLOOKUP($C$3,Evaluations!$I$3:$DW$350,ROW(E20)+1,TRUE))</f>
        <v>4</v>
      </c>
      <c r="G26" s="20">
        <f t="shared" si="0"/>
        <v>0.66666666666666663</v>
      </c>
      <c r="H26" s="14">
        <f>IF(Evaluations!H23="","",Evaluations!H23)</f>
        <v>6</v>
      </c>
      <c r="K26" s="58"/>
      <c r="L26" s="58"/>
      <c r="M26" s="36"/>
      <c r="N26" s="34"/>
      <c r="O26" s="34"/>
      <c r="P26" s="34"/>
    </row>
    <row r="27" spans="1:16" ht="30" x14ac:dyDescent="0.25">
      <c r="A27" s="93">
        <f>IF(Evaluations!B24="","",Evaluations!B24)</f>
        <v>1</v>
      </c>
      <c r="B27" s="94">
        <f>IF(Evaluations!C24="","",Evaluations!C24)</f>
        <v>42753</v>
      </c>
      <c r="C27" s="95" t="str">
        <f>IF(Evaluations!D24="","",Evaluations!D24)</f>
        <v>Mesures de longueur</v>
      </c>
      <c r="D27" s="95" t="str">
        <f>IF(Evaluations!F24="","",Evaluations!F24)</f>
        <v>MATHS grandeurs et mesures</v>
      </c>
      <c r="E27" s="95" t="str">
        <f>IF(Evaluations!G24="","",Evaluations!G24)</f>
        <v>Manipuler les mesures de longueur</v>
      </c>
      <c r="F27" s="96">
        <f>IF(E27="","",HLOOKUP($C$3,Evaluations!$I$3:$DW$350,ROW(E21)+1,TRUE))</f>
        <v>9.5</v>
      </c>
      <c r="G27" s="20">
        <f t="shared" si="0"/>
        <v>0.86363636363636365</v>
      </c>
      <c r="H27" s="14">
        <f>IF(Evaluations!H24="","",Evaluations!H24)</f>
        <v>11</v>
      </c>
      <c r="K27" s="58"/>
      <c r="L27" s="58"/>
      <c r="M27" s="36"/>
      <c r="N27" s="34"/>
      <c r="O27" s="34"/>
      <c r="P27" s="34"/>
    </row>
    <row r="28" spans="1:16" ht="30" x14ac:dyDescent="0.25">
      <c r="A28" s="93">
        <f>IF(Evaluations!B25="","",Evaluations!B25)</f>
        <v>1</v>
      </c>
      <c r="B28" s="94">
        <f>IF(Evaluations!C25="","",Evaluations!C25)</f>
        <v>42753</v>
      </c>
      <c r="C28" s="95" t="str">
        <f>IF(Evaluations!D25="","",Evaluations!D25)</f>
        <v>Mesures de longueur</v>
      </c>
      <c r="D28" s="95" t="str">
        <f>IF(Evaluations!F25="","",Evaluations!F25)</f>
        <v>MATHS grandeurs et mesures</v>
      </c>
      <c r="E28" s="95" t="str">
        <f>IF(Evaluations!G25="","",Evaluations!G25)</f>
        <v>Résoudre des problèmes contenant des mesures de longueur</v>
      </c>
      <c r="F28" s="96">
        <f>IF(E28="","",HLOOKUP($C$3,Evaluations!$I$3:$DW$350,ROW(E22)+1,TRUE))</f>
        <v>0</v>
      </c>
      <c r="G28" s="20">
        <f t="shared" si="0"/>
        <v>0</v>
      </c>
      <c r="H28" s="14">
        <f>IF(Evaluations!H25="","",Evaluations!H25)</f>
        <v>3</v>
      </c>
      <c r="K28" s="56"/>
      <c r="L28" s="35"/>
      <c r="M28" s="36"/>
      <c r="N28" s="34"/>
      <c r="O28" s="34"/>
      <c r="P28" s="34"/>
    </row>
    <row r="29" spans="1:16" ht="30" x14ac:dyDescent="0.25">
      <c r="A29" s="93">
        <f>IF(Evaluations!B26="","",Evaluations!B26)</f>
        <v>1</v>
      </c>
      <c r="B29" s="94">
        <f>IF(Evaluations!C26="","",Evaluations!C26)</f>
        <v>42753</v>
      </c>
      <c r="C29" s="95" t="str">
        <f>IF(Evaluations!D26="","",Evaluations!D26)</f>
        <v>Mesures de longueur</v>
      </c>
      <c r="D29" s="95" t="str">
        <f>IF(Evaluations!F26="","",Evaluations!F26)</f>
        <v>MATHS grandeurs et mesures</v>
      </c>
      <c r="E29" s="95" t="str">
        <f>IF(Evaluations!G26="","",Evaluations!G26)</f>
        <v>calculer le périmètre d'un polygone</v>
      </c>
      <c r="F29" s="96">
        <f>IF(E29="","",HLOOKUP($C$3,Evaluations!$I$3:$DW$350,ROW(E23)+1,TRUE))</f>
        <v>1</v>
      </c>
      <c r="G29" s="20">
        <f t="shared" si="0"/>
        <v>0.33333333333333331</v>
      </c>
      <c r="H29" s="14">
        <f>IF(Evaluations!H26="","",Evaluations!H26)</f>
        <v>3</v>
      </c>
      <c r="K29" s="56"/>
      <c r="L29" s="35"/>
      <c r="M29" s="36"/>
      <c r="N29" s="34"/>
      <c r="O29" s="34"/>
      <c r="P29" s="34"/>
    </row>
    <row r="30" spans="1:16" ht="30" x14ac:dyDescent="0.25">
      <c r="A30" s="93">
        <f>IF(Evaluations!B27="","",Evaluations!B27)</f>
        <v>1</v>
      </c>
      <c r="B30" s="94">
        <f>IF(Evaluations!C27="","",Evaluations!C27)</f>
        <v>42753</v>
      </c>
      <c r="C30" s="95" t="str">
        <f>IF(Evaluations!D27="","",Evaluations!D27)</f>
        <v>Mesure de temps</v>
      </c>
      <c r="D30" s="95" t="str">
        <f>IF(Evaluations!F27="","",Evaluations!F27)</f>
        <v>MATHS grandeurs et mesures</v>
      </c>
      <c r="E30" s="95" t="str">
        <f>IF(Evaluations!G27="","",Evaluations!G27)</f>
        <v>lire l'heure sur une horloge</v>
      </c>
      <c r="F30" s="96">
        <f>IF(E30="","",HLOOKUP($C$3,Evaluations!$I$3:$DW$350,ROW(E24)+1,TRUE))</f>
        <v>9</v>
      </c>
      <c r="G30" s="20">
        <f t="shared" si="0"/>
        <v>0.81818181818181823</v>
      </c>
      <c r="H30" s="14">
        <f>IF(Evaluations!H27="","",Evaluations!H27)</f>
        <v>11</v>
      </c>
      <c r="K30" s="56"/>
      <c r="L30" s="35"/>
      <c r="M30" s="36"/>
      <c r="N30" s="34"/>
      <c r="O30" s="34"/>
      <c r="P30" s="34"/>
    </row>
    <row r="31" spans="1:16" ht="30" x14ac:dyDescent="0.25">
      <c r="A31" s="93">
        <f>IF(Evaluations!B28="","",Evaluations!B28)</f>
        <v>1</v>
      </c>
      <c r="B31" s="94">
        <f>IF(Evaluations!C28="","",Evaluations!C28)</f>
        <v>42753</v>
      </c>
      <c r="C31" s="95" t="str">
        <f>IF(Evaluations!D28="","",Evaluations!D28)</f>
        <v>Mesure de temps</v>
      </c>
      <c r="D31" s="95" t="str">
        <f>IF(Evaluations!F28="","",Evaluations!F28)</f>
        <v>MATHS grandeurs et mesures</v>
      </c>
      <c r="E31" s="95" t="str">
        <f>IF(Evaluations!G28="","",Evaluations!G28)</f>
        <v>Manipuler  les mesures de temps</v>
      </c>
      <c r="F31" s="96">
        <f>IF(E31="","",HLOOKUP($C$3,Evaluations!$I$3:$DW$350,ROW(E25)+1,TRUE))</f>
        <v>4</v>
      </c>
      <c r="G31" s="20">
        <f t="shared" si="0"/>
        <v>1</v>
      </c>
      <c r="H31" s="14">
        <f>IF(Evaluations!H28="","",Evaluations!H28)</f>
        <v>4</v>
      </c>
      <c r="K31" s="57"/>
      <c r="L31" s="57"/>
      <c r="M31" s="36"/>
      <c r="N31" s="34"/>
      <c r="O31" s="34"/>
      <c r="P31" s="34"/>
    </row>
    <row r="32" spans="1:16" ht="30" x14ac:dyDescent="0.25">
      <c r="A32" s="93">
        <f>IF(Evaluations!B29="","",Evaluations!B29)</f>
        <v>1</v>
      </c>
      <c r="B32" s="94">
        <f>IF(Evaluations!C29="","",Evaluations!C29)</f>
        <v>42753</v>
      </c>
      <c r="C32" s="95" t="str">
        <f>IF(Evaluations!D29="","",Evaluations!D29)</f>
        <v>Mesure de temps</v>
      </c>
      <c r="D32" s="95" t="str">
        <f>IF(Evaluations!F29="","",Evaluations!F29)</f>
        <v>MATHS grandeurs et mesures</v>
      </c>
      <c r="E32" s="95" t="str">
        <f>IF(Evaluations!G29="","",Evaluations!G29)</f>
        <v>Résoudre des problèmes contenant des mesures de temps</v>
      </c>
      <c r="F32" s="96">
        <f>IF(E32="","",HLOOKUP($C$3,Evaluations!$I$3:$DW$350,ROW(E26)+1,TRUE))</f>
        <v>4</v>
      </c>
      <c r="G32" s="20">
        <f t="shared" si="0"/>
        <v>1</v>
      </c>
      <c r="H32" s="14">
        <f>IF(Evaluations!H29="","",Evaluations!H29)</f>
        <v>4</v>
      </c>
    </row>
    <row r="33" spans="1:8" ht="75" x14ac:dyDescent="0.25">
      <c r="A33" s="93" t="str">
        <f>IF(Evaluations!B30="","",Evaluations!B30)</f>
        <v/>
      </c>
      <c r="B33" s="94" t="str">
        <f>IF(Evaluations!C30="","",Evaluations!C30)</f>
        <v/>
      </c>
      <c r="C33" s="95" t="str">
        <f>IF(Evaluations!D30="","",Evaluations!D30)</f>
        <v/>
      </c>
      <c r="D33" s="95" t="str">
        <f>IF(Evaluations!F30="","",Evaluations!F30)</f>
        <v/>
      </c>
      <c r="E33" s="95" t="str">
        <f>IF(Evaluations!G30="","",Evaluations!G30)</f>
        <v/>
      </c>
      <c r="F33" s="96" t="str">
        <f>IF(E33="","",HLOOKUP($C$3,Evaluations!$I$3:$DW$350,ROW(E27)+1,TRUE))</f>
        <v/>
      </c>
      <c r="G33" s="20" t="str">
        <f t="shared" si="0"/>
        <v/>
      </c>
      <c r="H33" s="14" t="str">
        <f>IF(Evaluations!H30="","",Evaluations!H30)</f>
        <v/>
      </c>
    </row>
    <row r="34" spans="1:8" x14ac:dyDescent="0.25">
      <c r="A34" s="93" t="str">
        <f>IF(Evaluations!B31="","",Evaluations!B31)</f>
        <v/>
      </c>
      <c r="B34" s="94" t="str">
        <f>IF(Evaluations!C31="","",Evaluations!C31)</f>
        <v/>
      </c>
      <c r="C34" s="95" t="str">
        <f>IF(Evaluations!D31="","",Evaluations!D31)</f>
        <v/>
      </c>
      <c r="D34" s="95" t="str">
        <f>IF(Evaluations!F31="","",Evaluations!F31)</f>
        <v/>
      </c>
      <c r="E34" s="95" t="str">
        <f>IF(Evaluations!G31="","",Evaluations!G31)</f>
        <v/>
      </c>
      <c r="F34" s="96" t="str">
        <f>IF(E34="","",HLOOKUP($C$3,Evaluations!$I$3:$DW$350,ROW(E28)+1,TRUE))</f>
        <v/>
      </c>
      <c r="G34" s="20" t="str">
        <f t="shared" si="0"/>
        <v/>
      </c>
      <c r="H34" s="14" t="str">
        <f>IF(Evaluations!H31="","",Evaluations!H31)</f>
        <v/>
      </c>
    </row>
    <row r="35" spans="1:8" x14ac:dyDescent="0.25">
      <c r="A35" s="93" t="str">
        <f>IF(Evaluations!B32="","",Evaluations!B32)</f>
        <v/>
      </c>
      <c r="B35" s="94" t="str">
        <f>IF(Evaluations!C32="","",Evaluations!C32)</f>
        <v/>
      </c>
      <c r="C35" s="95" t="str">
        <f>IF(Evaluations!D32="","",Evaluations!D32)</f>
        <v/>
      </c>
      <c r="D35" s="95" t="str">
        <f>IF(Evaluations!F32="","",Evaluations!F32)</f>
        <v/>
      </c>
      <c r="E35" s="95" t="str">
        <f>IF(Evaluations!G32="","",Evaluations!G32)</f>
        <v/>
      </c>
      <c r="F35" s="96" t="str">
        <f>IF(E35="","",HLOOKUP($C$3,Evaluations!$I$3:$DW$350,ROW(E29)+1,TRUE))</f>
        <v/>
      </c>
      <c r="G35" s="20" t="str">
        <f t="shared" si="0"/>
        <v/>
      </c>
      <c r="H35" s="14" t="str">
        <f>IF(Evaluations!H32="","",Evaluations!H32)</f>
        <v/>
      </c>
    </row>
    <row r="36" spans="1:8" x14ac:dyDescent="0.25">
      <c r="A36" s="93" t="str">
        <f>IF(Evaluations!B33="","",Evaluations!B33)</f>
        <v/>
      </c>
      <c r="B36" s="94" t="str">
        <f>IF(Evaluations!C33="","",Evaluations!C33)</f>
        <v/>
      </c>
      <c r="C36" s="95" t="str">
        <f>IF(Evaluations!D33="","",Evaluations!D33)</f>
        <v/>
      </c>
      <c r="D36" s="95" t="str">
        <f>IF(Evaluations!F33="","",Evaluations!F33)</f>
        <v/>
      </c>
      <c r="E36" s="95" t="str">
        <f>IF(Evaluations!G33="","",Evaluations!G33)</f>
        <v/>
      </c>
      <c r="F36" s="96" t="str">
        <f>IF(E36="","",HLOOKUP($C$3,Evaluations!$I$3:$DW$350,ROW(E30)+1,TRUE))</f>
        <v/>
      </c>
      <c r="G36" s="20" t="str">
        <f t="shared" si="0"/>
        <v/>
      </c>
      <c r="H36" s="14" t="str">
        <f>IF(Evaluations!H33="","",Evaluations!H33)</f>
        <v/>
      </c>
    </row>
    <row r="37" spans="1:8" x14ac:dyDescent="0.25">
      <c r="A37" s="93" t="str">
        <f>IF(Evaluations!B34="","",Evaluations!B34)</f>
        <v/>
      </c>
      <c r="B37" s="94" t="str">
        <f>IF(Evaluations!C34="","",Evaluations!C34)</f>
        <v/>
      </c>
      <c r="C37" s="95" t="str">
        <f>IF(Evaluations!D34="","",Evaluations!D34)</f>
        <v/>
      </c>
      <c r="D37" s="95" t="str">
        <f>IF(Evaluations!F34="","",Evaluations!F34)</f>
        <v/>
      </c>
      <c r="E37" s="95" t="str">
        <f>IF(Evaluations!G34="","",Evaluations!G34)</f>
        <v/>
      </c>
      <c r="F37" s="96" t="str">
        <f>IF(E37="","",HLOOKUP($C$3,Evaluations!$I$3:$DW$350,ROW(E31)+1,TRUE))</f>
        <v/>
      </c>
      <c r="G37" s="20" t="str">
        <f t="shared" si="0"/>
        <v/>
      </c>
      <c r="H37" s="14" t="str">
        <f>IF(Evaluations!H34="","",Evaluations!H34)</f>
        <v/>
      </c>
    </row>
    <row r="38" spans="1:8" x14ac:dyDescent="0.25">
      <c r="A38" s="93" t="str">
        <f>IF(Evaluations!B35="","",Evaluations!B35)</f>
        <v/>
      </c>
      <c r="B38" s="94" t="str">
        <f>IF(Evaluations!C35="","",Evaluations!C35)</f>
        <v/>
      </c>
      <c r="C38" s="95" t="str">
        <f>IF(Evaluations!D35="","",Evaluations!D35)</f>
        <v/>
      </c>
      <c r="D38" s="95" t="str">
        <f>IF(Evaluations!F35="","",Evaluations!F35)</f>
        <v/>
      </c>
      <c r="E38" s="95" t="str">
        <f>IF(Evaluations!G35="","",Evaluations!G35)</f>
        <v/>
      </c>
      <c r="F38" s="96" t="str">
        <f>IF(E38="","",HLOOKUP($C$3,Evaluations!$I$3:$DW$350,ROW(E32)+1,TRUE))</f>
        <v/>
      </c>
      <c r="G38" s="20" t="str">
        <f t="shared" si="0"/>
        <v/>
      </c>
      <c r="H38" s="14" t="str">
        <f>IF(Evaluations!H35="","",Evaluations!H35)</f>
        <v/>
      </c>
    </row>
    <row r="39" spans="1:8" x14ac:dyDescent="0.25">
      <c r="A39" s="93" t="str">
        <f>IF(Evaluations!B36="","",Evaluations!B36)</f>
        <v/>
      </c>
      <c r="B39" s="94" t="str">
        <f>IF(Evaluations!C36="","",Evaluations!C36)</f>
        <v/>
      </c>
      <c r="C39" s="95" t="str">
        <f>IF(Evaluations!D36="","",Evaluations!D36)</f>
        <v/>
      </c>
      <c r="D39" s="95" t="str">
        <f>IF(Evaluations!F36="","",Evaluations!F36)</f>
        <v/>
      </c>
      <c r="E39" s="95" t="str">
        <f>IF(Evaluations!G36="","",Evaluations!G36)</f>
        <v/>
      </c>
      <c r="F39" s="96" t="str">
        <f>IF(E39="","",HLOOKUP($C$3,Evaluations!$I$3:$DW$350,ROW(E33)+1,TRUE))</f>
        <v/>
      </c>
      <c r="G39" s="20" t="str">
        <f t="shared" si="0"/>
        <v/>
      </c>
      <c r="H39" s="14" t="str">
        <f>IF(Evaluations!H36="","",Evaluations!H36)</f>
        <v/>
      </c>
    </row>
    <row r="40" spans="1:8" x14ac:dyDescent="0.25">
      <c r="A40" s="93" t="str">
        <f>IF(Evaluations!B37="","",Evaluations!B37)</f>
        <v/>
      </c>
      <c r="B40" s="94" t="str">
        <f>IF(Evaluations!C37="","",Evaluations!C37)</f>
        <v/>
      </c>
      <c r="C40" s="95" t="str">
        <f>IF(Evaluations!D37="","",Evaluations!D37)</f>
        <v/>
      </c>
      <c r="D40" s="95" t="str">
        <f>IF(Evaluations!F37="","",Evaluations!F37)</f>
        <v/>
      </c>
      <c r="E40" s="95" t="str">
        <f>IF(Evaluations!G37="","",Evaluations!G37)</f>
        <v/>
      </c>
      <c r="F40" s="96" t="str">
        <f>IF(E40="","",HLOOKUP($C$3,Evaluations!$I$3:$DW$350,ROW(E34)+1,TRUE))</f>
        <v/>
      </c>
      <c r="G40" s="20" t="str">
        <f t="shared" si="0"/>
        <v/>
      </c>
      <c r="H40" s="14" t="str">
        <f>IF(Evaluations!H37="","",Evaluations!H37)</f>
        <v/>
      </c>
    </row>
    <row r="41" spans="1:8" x14ac:dyDescent="0.25">
      <c r="A41" s="93" t="str">
        <f>IF(Evaluations!B38="","",Evaluations!B38)</f>
        <v/>
      </c>
      <c r="B41" s="94" t="str">
        <f>IF(Evaluations!C38="","",Evaluations!C38)</f>
        <v/>
      </c>
      <c r="C41" s="95" t="str">
        <f>IF(Evaluations!D38="","",Evaluations!D38)</f>
        <v/>
      </c>
      <c r="D41" s="95" t="str">
        <f>IF(Evaluations!F38="","",Evaluations!F38)</f>
        <v/>
      </c>
      <c r="E41" s="95" t="str">
        <f>IF(Evaluations!G38="","",Evaluations!G38)</f>
        <v/>
      </c>
      <c r="F41" s="96" t="str">
        <f>IF(E41="","",HLOOKUP($C$3,Evaluations!$I$3:$DW$350,ROW(E35)+1,TRUE))</f>
        <v/>
      </c>
      <c r="G41" s="20" t="str">
        <f t="shared" si="0"/>
        <v/>
      </c>
      <c r="H41" s="14" t="str">
        <f>IF(Evaluations!H38="","",Evaluations!H38)</f>
        <v/>
      </c>
    </row>
    <row r="42" spans="1:8" x14ac:dyDescent="0.25">
      <c r="A42" s="93" t="str">
        <f>IF(Evaluations!B39="","",Evaluations!B39)</f>
        <v/>
      </c>
      <c r="B42" s="94" t="str">
        <f>IF(Evaluations!C39="","",Evaluations!C39)</f>
        <v/>
      </c>
      <c r="C42" s="95" t="str">
        <f>IF(Evaluations!D39="","",Evaluations!D39)</f>
        <v/>
      </c>
      <c r="D42" s="95" t="str">
        <f>IF(Evaluations!F39="","",Evaluations!F39)</f>
        <v/>
      </c>
      <c r="E42" s="95" t="str">
        <f>IF(Evaluations!G39="","",Evaluations!G39)</f>
        <v/>
      </c>
      <c r="F42" s="96" t="str">
        <f>IF(E42="","",HLOOKUP($C$3,Evaluations!$I$3:$DW$350,ROW(E36)+1,TRUE))</f>
        <v/>
      </c>
      <c r="G42" s="20" t="str">
        <f t="shared" si="0"/>
        <v/>
      </c>
      <c r="H42" s="14" t="str">
        <f>IF(Evaluations!H39="","",Evaluations!H39)</f>
        <v/>
      </c>
    </row>
    <row r="43" spans="1:8" x14ac:dyDescent="0.25">
      <c r="A43" s="93" t="str">
        <f>IF(Evaluations!B40="","",Evaluations!B40)</f>
        <v/>
      </c>
      <c r="B43" s="94" t="str">
        <f>IF(Evaluations!C40="","",Evaluations!C40)</f>
        <v/>
      </c>
      <c r="C43" s="95" t="str">
        <f>IF(Evaluations!D40="","",Evaluations!D40)</f>
        <v/>
      </c>
      <c r="D43" s="95" t="str">
        <f>IF(Evaluations!F40="","",Evaluations!F40)</f>
        <v/>
      </c>
      <c r="E43" s="95" t="str">
        <f>IF(Evaluations!G40="","",Evaluations!G40)</f>
        <v/>
      </c>
      <c r="F43" s="96" t="str">
        <f>IF(E43="","",HLOOKUP($C$3,Evaluations!$I$3:$DW$350,ROW(E37)+1,TRUE))</f>
        <v/>
      </c>
      <c r="G43" s="20" t="str">
        <f t="shared" si="0"/>
        <v/>
      </c>
      <c r="H43" s="14" t="str">
        <f>IF(Evaluations!H40="","",Evaluations!H40)</f>
        <v/>
      </c>
    </row>
    <row r="44" spans="1:8" x14ac:dyDescent="0.25">
      <c r="A44" s="93" t="str">
        <f>IF(Evaluations!B41="","",Evaluations!B41)</f>
        <v/>
      </c>
      <c r="B44" s="94" t="str">
        <f>IF(Evaluations!C41="","",Evaluations!C41)</f>
        <v/>
      </c>
      <c r="C44" s="95" t="str">
        <f>IF(Evaluations!D41="","",Evaluations!D41)</f>
        <v/>
      </c>
      <c r="D44" s="95" t="str">
        <f>IF(Evaluations!F41="","",Evaluations!F41)</f>
        <v/>
      </c>
      <c r="E44" s="95" t="str">
        <f>IF(Evaluations!G41="","",Evaluations!G41)</f>
        <v/>
      </c>
      <c r="F44" s="96" t="str">
        <f>IF(E44="","",HLOOKUP($C$3,Evaluations!$I$3:$DW$350,ROW(E38)+1,TRUE))</f>
        <v/>
      </c>
      <c r="G44" s="20" t="str">
        <f t="shared" si="0"/>
        <v/>
      </c>
      <c r="H44" s="14" t="str">
        <f>IF(Evaluations!H41="","",Evaluations!H41)</f>
        <v/>
      </c>
    </row>
    <row r="45" spans="1:8" x14ac:dyDescent="0.25">
      <c r="A45" s="93" t="str">
        <f>IF(Evaluations!B42="","",Evaluations!B42)</f>
        <v/>
      </c>
      <c r="B45" s="94" t="str">
        <f>IF(Evaluations!C42="","",Evaluations!C42)</f>
        <v/>
      </c>
      <c r="C45" s="95" t="str">
        <f>IF(Evaluations!D42="","",Evaluations!D42)</f>
        <v/>
      </c>
      <c r="D45" s="95" t="str">
        <f>IF(Evaluations!F42="","",Evaluations!F42)</f>
        <v/>
      </c>
      <c r="E45" s="95" t="str">
        <f>IF(Evaluations!G42="","",Evaluations!G42)</f>
        <v/>
      </c>
      <c r="F45" s="96" t="str">
        <f>IF(E45="","",HLOOKUP($C$3,Evaluations!$I$3:$DW$350,ROW(E39)+1,TRUE))</f>
        <v/>
      </c>
      <c r="G45" s="20" t="str">
        <f t="shared" si="0"/>
        <v/>
      </c>
      <c r="H45" s="14" t="str">
        <f>IF(Evaluations!H42="","",Evaluations!H42)</f>
        <v/>
      </c>
    </row>
    <row r="46" spans="1:8" x14ac:dyDescent="0.25">
      <c r="A46" s="93" t="str">
        <f>IF(Evaluations!B43="","",Evaluations!B43)</f>
        <v/>
      </c>
      <c r="B46" s="94" t="str">
        <f>IF(Evaluations!C43="","",Evaluations!C43)</f>
        <v/>
      </c>
      <c r="C46" s="95" t="str">
        <f>IF(Evaluations!D43="","",Evaluations!D43)</f>
        <v/>
      </c>
      <c r="D46" s="95" t="str">
        <f>IF(Evaluations!F43="","",Evaluations!F43)</f>
        <v/>
      </c>
      <c r="E46" s="95" t="str">
        <f>IF(Evaluations!G43="","",Evaluations!G43)</f>
        <v/>
      </c>
      <c r="F46" s="96" t="str">
        <f>IF(E46="","",HLOOKUP($C$3,Evaluations!$I$3:$DW$350,ROW(E40)+1,TRUE))</f>
        <v/>
      </c>
      <c r="G46" s="20" t="str">
        <f t="shared" si="0"/>
        <v/>
      </c>
      <c r="H46" s="14" t="str">
        <f>IF(Evaluations!H43="","",Evaluations!H43)</f>
        <v/>
      </c>
    </row>
    <row r="47" spans="1:8" x14ac:dyDescent="0.25">
      <c r="A47" s="93" t="str">
        <f>IF(Evaluations!B44="","",Evaluations!B44)</f>
        <v/>
      </c>
      <c r="B47" s="94" t="str">
        <f>IF(Evaluations!C44="","",Evaluations!C44)</f>
        <v/>
      </c>
      <c r="C47" s="95" t="str">
        <f>IF(Evaluations!D44="","",Evaluations!D44)</f>
        <v/>
      </c>
      <c r="D47" s="95" t="str">
        <f>IF(Evaluations!F44="","",Evaluations!F44)</f>
        <v/>
      </c>
      <c r="E47" s="95" t="str">
        <f>IF(Evaluations!G44="","",Evaluations!G44)</f>
        <v/>
      </c>
      <c r="F47" s="96" t="str">
        <f>IF(E47="","",HLOOKUP($C$3,Evaluations!$I$3:$DW$350,ROW(E41)+1,TRUE))</f>
        <v/>
      </c>
      <c r="G47" s="20" t="str">
        <f t="shared" si="0"/>
        <v/>
      </c>
      <c r="H47" s="14" t="str">
        <f>IF(Evaluations!H44="","",Evaluations!H44)</f>
        <v/>
      </c>
    </row>
    <row r="48" spans="1:8" x14ac:dyDescent="0.25">
      <c r="A48" s="93" t="str">
        <f>IF(Evaluations!B45="","",Evaluations!B45)</f>
        <v/>
      </c>
      <c r="B48" s="94" t="str">
        <f>IF(Evaluations!C45="","",Evaluations!C45)</f>
        <v/>
      </c>
      <c r="C48" s="95" t="str">
        <f>IF(Evaluations!D45="","",Evaluations!D45)</f>
        <v/>
      </c>
      <c r="D48" s="95" t="str">
        <f>IF(Evaluations!F45="","",Evaluations!F45)</f>
        <v/>
      </c>
      <c r="E48" s="95" t="str">
        <f>IF(Evaluations!G45="","",Evaluations!G45)</f>
        <v/>
      </c>
      <c r="F48" s="96" t="str">
        <f>IF(E48="","",HLOOKUP($C$3,Evaluations!$I$3:$DW$350,ROW(E42)+1,TRUE))</f>
        <v/>
      </c>
      <c r="G48" s="20" t="str">
        <f t="shared" si="0"/>
        <v/>
      </c>
      <c r="H48" s="14" t="str">
        <f>IF(Evaluations!H45="","",Evaluations!H45)</f>
        <v/>
      </c>
    </row>
    <row r="49" spans="1:8" x14ac:dyDescent="0.25">
      <c r="A49" s="93" t="str">
        <f>IF(Evaluations!B46="","",Evaluations!B46)</f>
        <v/>
      </c>
      <c r="B49" s="94" t="str">
        <f>IF(Evaluations!C46="","",Evaluations!C46)</f>
        <v/>
      </c>
      <c r="C49" s="95" t="str">
        <f>IF(Evaluations!D46="","",Evaluations!D46)</f>
        <v/>
      </c>
      <c r="D49" s="95" t="str">
        <f>IF(Evaluations!F46="","",Evaluations!F46)</f>
        <v/>
      </c>
      <c r="E49" s="95" t="str">
        <f>IF(Evaluations!G46="","",Evaluations!G46)</f>
        <v/>
      </c>
      <c r="F49" s="96" t="str">
        <f>IF(E49="","",HLOOKUP($C$3,Evaluations!$I$3:$DW$350,ROW(E43)+1,TRUE))</f>
        <v/>
      </c>
      <c r="G49" s="20" t="str">
        <f t="shared" si="0"/>
        <v/>
      </c>
      <c r="H49" s="14" t="str">
        <f>IF(Evaluations!H46="","",Evaluations!H46)</f>
        <v/>
      </c>
    </row>
    <row r="50" spans="1:8" x14ac:dyDescent="0.25">
      <c r="A50" s="93" t="str">
        <f>IF(Evaluations!B47="","",Evaluations!B47)</f>
        <v/>
      </c>
      <c r="B50" s="94" t="str">
        <f>IF(Evaluations!C47="","",Evaluations!C47)</f>
        <v/>
      </c>
      <c r="C50" s="95" t="str">
        <f>IF(Evaluations!D47="","",Evaluations!D47)</f>
        <v/>
      </c>
      <c r="D50" s="95" t="str">
        <f>IF(Evaluations!F47="","",Evaluations!F47)</f>
        <v/>
      </c>
      <c r="E50" s="95" t="str">
        <f>IF(Evaluations!G47="","",Evaluations!G47)</f>
        <v/>
      </c>
      <c r="F50" s="96" t="str">
        <f>IF(E50="","",HLOOKUP($C$3,Evaluations!$I$3:$DW$350,ROW(E44)+1,TRUE))</f>
        <v/>
      </c>
      <c r="G50" s="20" t="str">
        <f t="shared" si="0"/>
        <v/>
      </c>
      <c r="H50" s="14" t="str">
        <f>IF(Evaluations!H47="","",Evaluations!H47)</f>
        <v/>
      </c>
    </row>
    <row r="51" spans="1:8" x14ac:dyDescent="0.25">
      <c r="A51" s="93" t="str">
        <f>IF(Evaluations!B48="","",Evaluations!B48)</f>
        <v/>
      </c>
      <c r="B51" s="94" t="str">
        <f>IF(Evaluations!C48="","",Evaluations!C48)</f>
        <v/>
      </c>
      <c r="C51" s="95" t="str">
        <f>IF(Evaluations!D48="","",Evaluations!D48)</f>
        <v/>
      </c>
      <c r="D51" s="95" t="str">
        <f>IF(Evaluations!F48="","",Evaluations!F48)</f>
        <v/>
      </c>
      <c r="E51" s="95" t="str">
        <f>IF(Evaluations!G48="","",Evaluations!G48)</f>
        <v/>
      </c>
      <c r="F51" s="96" t="str">
        <f>IF(E51="","",HLOOKUP($C$3,Evaluations!$I$3:$DW$350,ROW(E45)+1,TRUE))</f>
        <v/>
      </c>
      <c r="G51" s="20" t="str">
        <f t="shared" si="0"/>
        <v/>
      </c>
      <c r="H51" s="14" t="str">
        <f>IF(Evaluations!H48="","",Evaluations!H48)</f>
        <v/>
      </c>
    </row>
    <row r="52" spans="1:8" x14ac:dyDescent="0.25">
      <c r="A52" s="93" t="str">
        <f>IF(Evaluations!B49="","",Evaluations!B49)</f>
        <v/>
      </c>
      <c r="B52" s="94" t="str">
        <f>IF(Evaluations!C49="","",Evaluations!C49)</f>
        <v/>
      </c>
      <c r="C52" s="95" t="str">
        <f>IF(Evaluations!D49="","",Evaluations!D49)</f>
        <v/>
      </c>
      <c r="D52" s="95" t="str">
        <f>IF(Evaluations!F49="","",Evaluations!F49)</f>
        <v/>
      </c>
      <c r="E52" s="95" t="str">
        <f>IF(Evaluations!G49="","",Evaluations!G49)</f>
        <v/>
      </c>
      <c r="F52" s="96" t="str">
        <f>IF(E52="","",HLOOKUP($C$3,Evaluations!$I$3:$DW$350,ROW(E46)+1,TRUE))</f>
        <v/>
      </c>
      <c r="G52" s="20" t="str">
        <f t="shared" si="0"/>
        <v/>
      </c>
      <c r="H52" s="14" t="str">
        <f>IF(Evaluations!H49="","",Evaluations!H49)</f>
        <v/>
      </c>
    </row>
    <row r="53" spans="1:8" x14ac:dyDescent="0.25">
      <c r="A53" s="93" t="str">
        <f>IF(Evaluations!B50="","",Evaluations!B50)</f>
        <v/>
      </c>
      <c r="B53" s="94" t="str">
        <f>IF(Evaluations!C50="","",Evaluations!C50)</f>
        <v/>
      </c>
      <c r="C53" s="95" t="str">
        <f>IF(Evaluations!D50="","",Evaluations!D50)</f>
        <v/>
      </c>
      <c r="D53" s="95" t="str">
        <f>IF(Evaluations!F50="","",Evaluations!F50)</f>
        <v/>
      </c>
      <c r="E53" s="95" t="str">
        <f>IF(Evaluations!G50="","",Evaluations!G50)</f>
        <v/>
      </c>
      <c r="F53" s="96" t="str">
        <f>IF(E53="","",HLOOKUP($C$3,Evaluations!$I$3:$DW$350,ROW(E47)+1,TRUE))</f>
        <v/>
      </c>
      <c r="G53" s="20" t="str">
        <f t="shared" si="0"/>
        <v/>
      </c>
      <c r="H53" s="14" t="str">
        <f>IF(Evaluations!H50="","",Evaluations!H50)</f>
        <v/>
      </c>
    </row>
    <row r="54" spans="1:8" x14ac:dyDescent="0.25">
      <c r="A54" s="93" t="str">
        <f>IF(Evaluations!B51="","",Evaluations!B51)</f>
        <v/>
      </c>
      <c r="B54" s="94" t="str">
        <f>IF(Evaluations!C51="","",Evaluations!C51)</f>
        <v/>
      </c>
      <c r="C54" s="95" t="str">
        <f>IF(Evaluations!D51="","",Evaluations!D51)</f>
        <v/>
      </c>
      <c r="D54" s="95" t="str">
        <f>IF(Evaluations!F51="","",Evaluations!F51)</f>
        <v/>
      </c>
      <c r="E54" s="95" t="str">
        <f>IF(Evaluations!G51="","",Evaluations!G51)</f>
        <v/>
      </c>
      <c r="F54" s="96" t="str">
        <f>IF(E54="","",HLOOKUP($C$3,Evaluations!$I$3:$DW$350,ROW(E48)+1,TRUE))</f>
        <v/>
      </c>
      <c r="G54" s="20" t="str">
        <f t="shared" si="0"/>
        <v/>
      </c>
      <c r="H54" s="14" t="str">
        <f>IF(Evaluations!H51="","",Evaluations!H51)</f>
        <v/>
      </c>
    </row>
    <row r="55" spans="1:8" x14ac:dyDescent="0.25">
      <c r="A55" s="93" t="str">
        <f>IF(Evaluations!B52="","",Evaluations!B52)</f>
        <v/>
      </c>
      <c r="B55" s="94" t="str">
        <f>IF(Evaluations!C52="","",Evaluations!C52)</f>
        <v/>
      </c>
      <c r="C55" s="95" t="str">
        <f>IF(Evaluations!D52="","",Evaluations!D52)</f>
        <v/>
      </c>
      <c r="D55" s="95" t="str">
        <f>IF(Evaluations!F52="","",Evaluations!F52)</f>
        <v/>
      </c>
      <c r="E55" s="95" t="str">
        <f>IF(Evaluations!G52="","",Evaluations!G52)</f>
        <v/>
      </c>
      <c r="F55" s="96" t="str">
        <f>IF(E55="","",HLOOKUP($C$3,Evaluations!$I$3:$DW$350,ROW(E49)+1,TRUE))</f>
        <v/>
      </c>
      <c r="G55" s="20" t="str">
        <f t="shared" si="0"/>
        <v/>
      </c>
      <c r="H55" s="14" t="str">
        <f>IF(Evaluations!H52="","",Evaluations!H52)</f>
        <v/>
      </c>
    </row>
    <row r="56" spans="1:8" x14ac:dyDescent="0.25">
      <c r="A56" s="93" t="str">
        <f>IF(Evaluations!B53="","",Evaluations!B53)</f>
        <v/>
      </c>
      <c r="B56" s="94" t="str">
        <f>IF(Evaluations!C53="","",Evaluations!C53)</f>
        <v/>
      </c>
      <c r="C56" s="95" t="str">
        <f>IF(Evaluations!D53="","",Evaluations!D53)</f>
        <v/>
      </c>
      <c r="D56" s="95" t="str">
        <f>IF(Evaluations!F53="","",Evaluations!F53)</f>
        <v/>
      </c>
      <c r="E56" s="95" t="str">
        <f>IF(Evaluations!G53="","",Evaluations!G53)</f>
        <v/>
      </c>
      <c r="F56" s="96" t="str">
        <f>IF(E56="","",HLOOKUP($C$3,Evaluations!$I$3:$DW$350,ROW(E50)+1,TRUE))</f>
        <v/>
      </c>
      <c r="G56" s="20" t="str">
        <f t="shared" si="0"/>
        <v/>
      </c>
      <c r="H56" s="14" t="str">
        <f>IF(Evaluations!H53="","",Evaluations!H53)</f>
        <v/>
      </c>
    </row>
    <row r="57" spans="1:8" x14ac:dyDescent="0.25">
      <c r="A57" s="93" t="str">
        <f>IF(Evaluations!B54="","",Evaluations!B54)</f>
        <v/>
      </c>
      <c r="B57" s="94" t="str">
        <f>IF(Evaluations!C54="","",Evaluations!C54)</f>
        <v/>
      </c>
      <c r="C57" s="95" t="str">
        <f>IF(Evaluations!D54="","",Evaluations!D54)</f>
        <v/>
      </c>
      <c r="D57" s="95" t="str">
        <f>IF(Evaluations!F54="","",Evaluations!F54)</f>
        <v/>
      </c>
      <c r="E57" s="95" t="str">
        <f>IF(Evaluations!G54="","",Evaluations!G54)</f>
        <v/>
      </c>
      <c r="F57" s="96" t="str">
        <f>IF(E57="","",HLOOKUP($C$3,Evaluations!$I$3:$DW$350,ROW(E51)+1,TRUE))</f>
        <v/>
      </c>
      <c r="G57" s="20" t="str">
        <f t="shared" si="0"/>
        <v/>
      </c>
      <c r="H57" s="14" t="str">
        <f>IF(Evaluations!H54="","",Evaluations!H54)</f>
        <v/>
      </c>
    </row>
    <row r="58" spans="1:8" x14ac:dyDescent="0.25">
      <c r="A58" s="93" t="str">
        <f>IF(Evaluations!B55="","",Evaluations!B55)</f>
        <v/>
      </c>
      <c r="B58" s="94" t="str">
        <f>IF(Evaluations!C55="","",Evaluations!C55)</f>
        <v/>
      </c>
      <c r="C58" s="95" t="str">
        <f>IF(Evaluations!D55="","",Evaluations!D55)</f>
        <v/>
      </c>
      <c r="D58" s="95" t="str">
        <f>IF(Evaluations!F55="","",Evaluations!F55)</f>
        <v/>
      </c>
      <c r="E58" s="95" t="str">
        <f>IF(Evaluations!G55="","",Evaluations!G55)</f>
        <v/>
      </c>
      <c r="F58" s="96" t="str">
        <f>IF(E58="","",HLOOKUP($C$3,Evaluations!$I$3:$DW$350,ROW(E52)+1,TRUE))</f>
        <v/>
      </c>
      <c r="G58" s="20" t="str">
        <f t="shared" si="0"/>
        <v/>
      </c>
      <c r="H58" s="14" t="str">
        <f>IF(Evaluations!H55="","",Evaluations!H55)</f>
        <v/>
      </c>
    </row>
    <row r="59" spans="1:8" x14ac:dyDescent="0.25">
      <c r="A59" s="93" t="str">
        <f>IF(Evaluations!B56="","",Evaluations!B56)</f>
        <v/>
      </c>
      <c r="B59" s="94" t="str">
        <f>IF(Evaluations!C56="","",Evaluations!C56)</f>
        <v/>
      </c>
      <c r="C59" s="95" t="str">
        <f>IF(Evaluations!D56="","",Evaluations!D56)</f>
        <v/>
      </c>
      <c r="D59" s="95" t="str">
        <f>IF(Evaluations!F56="","",Evaluations!F56)</f>
        <v/>
      </c>
      <c r="E59" s="95" t="str">
        <f>IF(Evaluations!G56="","",Evaluations!G56)</f>
        <v/>
      </c>
      <c r="F59" s="96" t="str">
        <f>IF(E59="","",HLOOKUP($C$3,Evaluations!$I$3:$DW$350,ROW(E53)+1,TRUE))</f>
        <v/>
      </c>
      <c r="G59" s="20" t="str">
        <f t="shared" si="0"/>
        <v/>
      </c>
      <c r="H59" s="14" t="str">
        <f>IF(Evaluations!H56="","",Evaluations!H56)</f>
        <v/>
      </c>
    </row>
    <row r="60" spans="1:8" x14ac:dyDescent="0.25">
      <c r="A60" s="93" t="str">
        <f>IF(Evaluations!B57="","",Evaluations!B57)</f>
        <v/>
      </c>
      <c r="B60" s="94" t="str">
        <f>IF(Evaluations!C57="","",Evaluations!C57)</f>
        <v/>
      </c>
      <c r="C60" s="95" t="str">
        <f>IF(Evaluations!D57="","",Evaluations!D57)</f>
        <v/>
      </c>
      <c r="D60" s="95" t="str">
        <f>IF(Evaluations!F57="","",Evaluations!F57)</f>
        <v/>
      </c>
      <c r="E60" s="95" t="str">
        <f>IF(Evaluations!G57="","",Evaluations!G57)</f>
        <v/>
      </c>
      <c r="F60" s="96" t="str">
        <f>IF(E60="","",HLOOKUP($C$3,Evaluations!$I$3:$DW$350,ROW(E54)+1,TRUE))</f>
        <v/>
      </c>
      <c r="G60" s="20" t="str">
        <f t="shared" si="0"/>
        <v/>
      </c>
      <c r="H60" s="14" t="str">
        <f>IF(Evaluations!H57="","",Evaluations!H57)</f>
        <v/>
      </c>
    </row>
    <row r="61" spans="1:8" x14ac:dyDescent="0.25">
      <c r="A61" s="93" t="str">
        <f>IF(Evaluations!B58="","",Evaluations!B58)</f>
        <v/>
      </c>
      <c r="B61" s="94" t="str">
        <f>IF(Evaluations!C58="","",Evaluations!C58)</f>
        <v/>
      </c>
      <c r="C61" s="95" t="str">
        <f>IF(Evaluations!D58="","",Evaluations!D58)</f>
        <v/>
      </c>
      <c r="D61" s="95" t="str">
        <f>IF(Evaluations!F58="","",Evaluations!F58)</f>
        <v/>
      </c>
      <c r="E61" s="95" t="str">
        <f>IF(Evaluations!G58="","",Evaluations!G58)</f>
        <v/>
      </c>
      <c r="F61" s="96" t="str">
        <f>IF(E61="","",HLOOKUP($C$3,Evaluations!$I$3:$DW$350,ROW(E55)+1,TRUE))</f>
        <v/>
      </c>
      <c r="G61" s="20" t="str">
        <f t="shared" si="0"/>
        <v/>
      </c>
      <c r="H61" s="14" t="str">
        <f>IF(Evaluations!H58="","",Evaluations!H58)</f>
        <v/>
      </c>
    </row>
    <row r="62" spans="1:8" x14ac:dyDescent="0.25">
      <c r="A62" s="93" t="str">
        <f>IF(Evaluations!B59="","",Evaluations!B59)</f>
        <v/>
      </c>
      <c r="B62" s="94" t="str">
        <f>IF(Evaluations!C59="","",Evaluations!C59)</f>
        <v/>
      </c>
      <c r="C62" s="95" t="str">
        <f>IF(Evaluations!D59="","",Evaluations!D59)</f>
        <v/>
      </c>
      <c r="D62" s="95" t="str">
        <f>IF(Evaluations!F59="","",Evaluations!F59)</f>
        <v/>
      </c>
      <c r="E62" s="95" t="str">
        <f>IF(Evaluations!G59="","",Evaluations!G59)</f>
        <v/>
      </c>
      <c r="F62" s="96" t="str">
        <f>IF(E62="","",HLOOKUP($C$3,Evaluations!$I$3:$DW$350,ROW(E56)+1,TRUE))</f>
        <v/>
      </c>
      <c r="G62" s="20" t="str">
        <f t="shared" si="0"/>
        <v/>
      </c>
      <c r="H62" s="14" t="str">
        <f>IF(Evaluations!H59="","",Evaluations!H59)</f>
        <v/>
      </c>
    </row>
    <row r="63" spans="1:8" x14ac:dyDescent="0.25">
      <c r="A63" s="93" t="str">
        <f>IF(Evaluations!B60="","",Evaluations!B60)</f>
        <v/>
      </c>
      <c r="B63" s="94" t="str">
        <f>IF(Evaluations!C60="","",Evaluations!C60)</f>
        <v/>
      </c>
      <c r="C63" s="95" t="str">
        <f>IF(Evaluations!D60="","",Evaluations!D60)</f>
        <v/>
      </c>
      <c r="D63" s="95" t="str">
        <f>IF(Evaluations!F60="","",Evaluations!F60)</f>
        <v/>
      </c>
      <c r="E63" s="95" t="str">
        <f>IF(Evaluations!G60="","",Evaluations!G60)</f>
        <v/>
      </c>
      <c r="F63" s="96" t="str">
        <f>IF(E63="","",HLOOKUP($C$3,Evaluations!$I$3:$DW$350,ROW(E57)+1,TRUE))</f>
        <v/>
      </c>
      <c r="G63" s="20" t="str">
        <f t="shared" si="0"/>
        <v/>
      </c>
      <c r="H63" s="14" t="str">
        <f>IF(Evaluations!H60="","",Evaluations!H60)</f>
        <v/>
      </c>
    </row>
    <row r="64" spans="1:8" x14ac:dyDescent="0.25">
      <c r="A64" s="93" t="str">
        <f>IF(Evaluations!B61="","",Evaluations!B61)</f>
        <v/>
      </c>
      <c r="B64" s="94" t="str">
        <f>IF(Evaluations!C61="","",Evaluations!C61)</f>
        <v/>
      </c>
      <c r="C64" s="95" t="str">
        <f>IF(Evaluations!D61="","",Evaluations!D61)</f>
        <v/>
      </c>
      <c r="D64" s="95" t="str">
        <f>IF(Evaluations!F61="","",Evaluations!F61)</f>
        <v/>
      </c>
      <c r="E64" s="95" t="str">
        <f>IF(Evaluations!G61="","",Evaluations!G61)</f>
        <v/>
      </c>
      <c r="F64" s="96" t="str">
        <f>IF(E64="","",HLOOKUP($C$3,Evaluations!$I$3:$DW$350,ROW(E58)+1,TRUE))</f>
        <v/>
      </c>
      <c r="G64" s="20" t="str">
        <f t="shared" si="0"/>
        <v/>
      </c>
      <c r="H64" s="14" t="str">
        <f>IF(Evaluations!H61="","",Evaluations!H61)</f>
        <v/>
      </c>
    </row>
    <row r="65" spans="1:8" x14ac:dyDescent="0.25">
      <c r="A65" s="93" t="str">
        <f>IF(Evaluations!B62="","",Evaluations!B62)</f>
        <v/>
      </c>
      <c r="B65" s="94" t="str">
        <f>IF(Evaluations!C62="","",Evaluations!C62)</f>
        <v/>
      </c>
      <c r="C65" s="95" t="str">
        <f>IF(Evaluations!D62="","",Evaluations!D62)</f>
        <v/>
      </c>
      <c r="D65" s="95" t="str">
        <f>IF(Evaluations!F62="","",Evaluations!F62)</f>
        <v/>
      </c>
      <c r="E65" s="95" t="str">
        <f>IF(Evaluations!G62="","",Evaluations!G62)</f>
        <v/>
      </c>
      <c r="F65" s="96" t="str">
        <f>IF(E65="","",HLOOKUP($C$3,Evaluations!$I$3:$DW$350,ROW(E59)+1,TRUE))</f>
        <v/>
      </c>
      <c r="G65" s="20" t="str">
        <f t="shared" si="0"/>
        <v/>
      </c>
      <c r="H65" s="14" t="str">
        <f>IF(Evaluations!H62="","",Evaluations!H62)</f>
        <v/>
      </c>
    </row>
    <row r="66" spans="1:8" x14ac:dyDescent="0.25">
      <c r="A66" s="93" t="str">
        <f>IF(Evaluations!B63="","",Evaluations!B63)</f>
        <v/>
      </c>
      <c r="B66" s="94" t="str">
        <f>IF(Evaluations!C63="","",Evaluations!C63)</f>
        <v/>
      </c>
      <c r="C66" s="95" t="str">
        <f>IF(Evaluations!D63="","",Evaluations!D63)</f>
        <v/>
      </c>
      <c r="D66" s="95" t="str">
        <f>IF(Evaluations!F63="","",Evaluations!F63)</f>
        <v/>
      </c>
      <c r="E66" s="95" t="str">
        <f>IF(Evaluations!G63="","",Evaluations!G63)</f>
        <v/>
      </c>
      <c r="F66" s="96" t="str">
        <f>IF(E66="","",HLOOKUP($C$3,Evaluations!$I$3:$DW$350,ROW(E60)+1,TRUE))</f>
        <v/>
      </c>
      <c r="G66" s="20" t="str">
        <f t="shared" si="0"/>
        <v/>
      </c>
      <c r="H66" s="14" t="str">
        <f>IF(Evaluations!H63="","",Evaluations!H63)</f>
        <v/>
      </c>
    </row>
    <row r="67" spans="1:8" x14ac:dyDescent="0.25">
      <c r="A67" s="93" t="str">
        <f>IF(Evaluations!B64="","",Evaluations!B64)</f>
        <v/>
      </c>
      <c r="B67" s="94" t="str">
        <f>IF(Evaluations!C64="","",Evaluations!C64)</f>
        <v/>
      </c>
      <c r="C67" s="95" t="str">
        <f>IF(Evaluations!D64="","",Evaluations!D64)</f>
        <v/>
      </c>
      <c r="D67" s="95" t="str">
        <f>IF(Evaluations!F64="","",Evaluations!F64)</f>
        <v/>
      </c>
      <c r="E67" s="95" t="str">
        <f>IF(Evaluations!G64="","",Evaluations!G64)</f>
        <v/>
      </c>
      <c r="F67" s="96" t="str">
        <f>IF(E67="","",HLOOKUP($C$3,Evaluations!$I$3:$DW$350,ROW(E61)+1,TRUE))</f>
        <v/>
      </c>
      <c r="G67" s="20" t="str">
        <f t="shared" si="0"/>
        <v/>
      </c>
      <c r="H67" s="14" t="str">
        <f>IF(Evaluations!H64="","",Evaluations!H64)</f>
        <v/>
      </c>
    </row>
    <row r="68" spans="1:8" x14ac:dyDescent="0.25">
      <c r="A68" s="93" t="str">
        <f>IF(Evaluations!B65="","",Evaluations!B65)</f>
        <v/>
      </c>
      <c r="B68" s="94" t="str">
        <f>IF(Evaluations!C65="","",Evaluations!C65)</f>
        <v/>
      </c>
      <c r="C68" s="95" t="str">
        <f>IF(Evaluations!D65="","",Evaluations!D65)</f>
        <v/>
      </c>
      <c r="D68" s="95" t="str">
        <f>IF(Evaluations!F65="","",Evaluations!F65)</f>
        <v/>
      </c>
      <c r="E68" s="95" t="str">
        <f>IF(Evaluations!G65="","",Evaluations!G65)</f>
        <v/>
      </c>
      <c r="F68" s="96" t="str">
        <f>IF(E68="","",HLOOKUP($C$3,Evaluations!$I$3:$DW$350,ROW(E62)+1,TRUE))</f>
        <v/>
      </c>
      <c r="G68" s="20" t="str">
        <f t="shared" si="0"/>
        <v/>
      </c>
      <c r="H68" s="14" t="str">
        <f>IF(Evaluations!H65="","",Evaluations!H65)</f>
        <v/>
      </c>
    </row>
    <row r="69" spans="1:8" x14ac:dyDescent="0.25">
      <c r="A69" s="93" t="str">
        <f>IF(Evaluations!B66="","",Evaluations!B66)</f>
        <v/>
      </c>
      <c r="B69" s="94" t="str">
        <f>IF(Evaluations!C66="","",Evaluations!C66)</f>
        <v/>
      </c>
      <c r="C69" s="95" t="str">
        <f>IF(Evaluations!D66="","",Evaluations!D66)</f>
        <v/>
      </c>
      <c r="D69" s="95" t="str">
        <f>IF(Evaluations!F66="","",Evaluations!F66)</f>
        <v/>
      </c>
      <c r="E69" s="95" t="str">
        <f>IF(Evaluations!G66="","",Evaluations!G66)</f>
        <v/>
      </c>
      <c r="F69" s="96" t="str">
        <f>IF(E69="","",HLOOKUP($C$3,Evaluations!$I$3:$DW$350,ROW(E63)+1,TRUE))</f>
        <v/>
      </c>
      <c r="G69" s="20" t="str">
        <f t="shared" si="0"/>
        <v/>
      </c>
      <c r="H69" s="14" t="str">
        <f>IF(Evaluations!H66="","",Evaluations!H66)</f>
        <v/>
      </c>
    </row>
    <row r="70" spans="1:8" x14ac:dyDescent="0.25">
      <c r="A70" s="93" t="str">
        <f>IF(Evaluations!B67="","",Evaluations!B67)</f>
        <v/>
      </c>
      <c r="B70" s="94" t="str">
        <f>IF(Evaluations!C67="","",Evaluations!C67)</f>
        <v/>
      </c>
      <c r="C70" s="95" t="str">
        <f>IF(Evaluations!D67="","",Evaluations!D67)</f>
        <v/>
      </c>
      <c r="D70" s="95" t="str">
        <f>IF(Evaluations!F67="","",Evaluations!F67)</f>
        <v/>
      </c>
      <c r="E70" s="95" t="str">
        <f>IF(Evaluations!G67="","",Evaluations!G67)</f>
        <v/>
      </c>
      <c r="F70" s="96" t="str">
        <f>IF(E70="","",HLOOKUP($C$3,Evaluations!$I$3:$DW$350,ROW(E64)+1,TRUE))</f>
        <v/>
      </c>
      <c r="G70" s="20" t="str">
        <f t="shared" si="0"/>
        <v/>
      </c>
      <c r="H70" s="14" t="str">
        <f>IF(Evaluations!H67="","",Evaluations!H67)</f>
        <v/>
      </c>
    </row>
    <row r="71" spans="1:8" x14ac:dyDescent="0.25">
      <c r="A71" s="93" t="str">
        <f>IF(Evaluations!B68="","",Evaluations!B68)</f>
        <v/>
      </c>
      <c r="B71" s="94" t="str">
        <f>IF(Evaluations!C68="","",Evaluations!C68)</f>
        <v/>
      </c>
      <c r="C71" s="95" t="str">
        <f>IF(Evaluations!D68="","",Evaluations!D68)</f>
        <v/>
      </c>
      <c r="D71" s="95" t="str">
        <f>IF(Evaluations!F68="","",Evaluations!F68)</f>
        <v/>
      </c>
      <c r="E71" s="95" t="str">
        <f>IF(Evaluations!G68="","",Evaluations!G68)</f>
        <v/>
      </c>
      <c r="F71" s="96" t="str">
        <f>IF(E71="","",HLOOKUP($C$3,Evaluations!$I$3:$DW$350,ROW(E65)+1,TRUE))</f>
        <v/>
      </c>
      <c r="G71" s="20" t="str">
        <f t="shared" si="0"/>
        <v/>
      </c>
      <c r="H71" s="14" t="str">
        <f>IF(Evaluations!H68="","",Evaluations!H68)</f>
        <v/>
      </c>
    </row>
    <row r="72" spans="1:8" x14ac:dyDescent="0.25">
      <c r="A72" s="93" t="str">
        <f>IF(Evaluations!B69="","",Evaluations!B69)</f>
        <v/>
      </c>
      <c r="B72" s="94" t="str">
        <f>IF(Evaluations!C69="","",Evaluations!C69)</f>
        <v/>
      </c>
      <c r="C72" s="95" t="str">
        <f>IF(Evaluations!D69="","",Evaluations!D69)</f>
        <v/>
      </c>
      <c r="D72" s="95" t="str">
        <f>IF(Evaluations!F69="","",Evaluations!F69)</f>
        <v/>
      </c>
      <c r="E72" s="95" t="str">
        <f>IF(Evaluations!G69="","",Evaluations!G69)</f>
        <v/>
      </c>
      <c r="F72" s="96" t="str">
        <f>IF(E72="","",HLOOKUP($C$3,Evaluations!$I$3:$DW$350,ROW(E66)+1,TRUE))</f>
        <v/>
      </c>
      <c r="G72" s="20" t="str">
        <f t="shared" si="0"/>
        <v/>
      </c>
      <c r="H72" s="14" t="str">
        <f>IF(Evaluations!H69="","",Evaluations!H69)</f>
        <v/>
      </c>
    </row>
    <row r="73" spans="1:8" x14ac:dyDescent="0.25">
      <c r="A73" s="93" t="str">
        <f>IF(Evaluations!B70="","",Evaluations!B70)</f>
        <v/>
      </c>
      <c r="B73" s="94" t="str">
        <f>IF(Evaluations!C70="","",Evaluations!C70)</f>
        <v/>
      </c>
      <c r="C73" s="95" t="str">
        <f>IF(Evaluations!D70="","",Evaluations!D70)</f>
        <v/>
      </c>
      <c r="D73" s="95" t="str">
        <f>IF(Evaluations!F70="","",Evaluations!F70)</f>
        <v/>
      </c>
      <c r="E73" s="95" t="str">
        <f>IF(Evaluations!G70="","",Evaluations!G70)</f>
        <v/>
      </c>
      <c r="F73" s="96" t="str">
        <f>IF(E73="","",HLOOKUP($C$3,Evaluations!$I$3:$DW$350,ROW(E67)+1,TRUE))</f>
        <v/>
      </c>
      <c r="G73" s="20" t="str">
        <f t="shared" si="0"/>
        <v/>
      </c>
      <c r="H73" s="14" t="str">
        <f>IF(Evaluations!H70="","",Evaluations!H70)</f>
        <v/>
      </c>
    </row>
    <row r="74" spans="1:8" x14ac:dyDescent="0.25">
      <c r="A74" s="93" t="str">
        <f>IF(Evaluations!B71="","",Evaluations!B71)</f>
        <v/>
      </c>
      <c r="B74" s="94" t="str">
        <f>IF(Evaluations!C71="","",Evaluations!C71)</f>
        <v/>
      </c>
      <c r="C74" s="95" t="str">
        <f>IF(Evaluations!D71="","",Evaluations!D71)</f>
        <v/>
      </c>
      <c r="D74" s="95" t="str">
        <f>IF(Evaluations!F71="","",Evaluations!F71)</f>
        <v/>
      </c>
      <c r="E74" s="95" t="str">
        <f>IF(Evaluations!G71="","",Evaluations!G71)</f>
        <v/>
      </c>
      <c r="F74" s="96" t="str">
        <f>IF(E74="","",HLOOKUP($C$3,Evaluations!$I$3:$DW$350,ROW(E68)+1,TRUE))</f>
        <v/>
      </c>
      <c r="G74" s="20" t="str">
        <f t="shared" si="0"/>
        <v/>
      </c>
      <c r="H74" s="14" t="str">
        <f>IF(Evaluations!H71="","",Evaluations!H71)</f>
        <v/>
      </c>
    </row>
    <row r="75" spans="1:8" x14ac:dyDescent="0.25">
      <c r="A75" s="93" t="str">
        <f>IF(Evaluations!B72="","",Evaluations!B72)</f>
        <v/>
      </c>
      <c r="B75" s="94" t="str">
        <f>IF(Evaluations!C72="","",Evaluations!C72)</f>
        <v/>
      </c>
      <c r="C75" s="95" t="str">
        <f>IF(Evaluations!D72="","",Evaluations!D72)</f>
        <v/>
      </c>
      <c r="D75" s="95" t="str">
        <f>IF(Evaluations!F72="","",Evaluations!F72)</f>
        <v/>
      </c>
      <c r="E75" s="95" t="str">
        <f>IF(Evaluations!G72="","",Evaluations!G72)</f>
        <v/>
      </c>
      <c r="F75" s="96" t="str">
        <f>IF(E75="","",HLOOKUP($C$3,Evaluations!$I$3:$DW$350,ROW(E69)+1,TRUE))</f>
        <v/>
      </c>
      <c r="G75" s="20" t="str">
        <f t="shared" si="0"/>
        <v/>
      </c>
      <c r="H75" s="14" t="str">
        <f>IF(Evaluations!H72="","",Evaluations!H72)</f>
        <v/>
      </c>
    </row>
    <row r="76" spans="1:8" x14ac:dyDescent="0.25">
      <c r="A76" s="93" t="str">
        <f>IF(Evaluations!B73="","",Evaluations!B73)</f>
        <v/>
      </c>
      <c r="B76" s="94" t="str">
        <f>IF(Evaluations!C73="","",Evaluations!C73)</f>
        <v/>
      </c>
      <c r="C76" s="95" t="str">
        <f>IF(Evaluations!D73="","",Evaluations!D73)</f>
        <v/>
      </c>
      <c r="D76" s="95" t="str">
        <f>IF(Evaluations!F73="","",Evaluations!F73)</f>
        <v/>
      </c>
      <c r="E76" s="95" t="str">
        <f>IF(Evaluations!G73="","",Evaluations!G73)</f>
        <v/>
      </c>
      <c r="F76" s="96" t="str">
        <f>IF(E76="","",HLOOKUP($C$3,Evaluations!$I$3:$DW$350,ROW(E70)+1,TRUE))</f>
        <v/>
      </c>
      <c r="G76" s="20" t="str">
        <f t="shared" ref="G76:G139" si="1">IF(H76="","",F76/H76)</f>
        <v/>
      </c>
      <c r="H76" s="14" t="str">
        <f>IF(Evaluations!H73="","",Evaluations!H73)</f>
        <v/>
      </c>
    </row>
    <row r="77" spans="1:8" x14ac:dyDescent="0.25">
      <c r="A77" s="93" t="str">
        <f>IF(Evaluations!B74="","",Evaluations!B74)</f>
        <v/>
      </c>
      <c r="B77" s="94" t="str">
        <f>IF(Evaluations!C74="","",Evaluations!C74)</f>
        <v/>
      </c>
      <c r="C77" s="95" t="str">
        <f>IF(Evaluations!D74="","",Evaluations!D74)</f>
        <v/>
      </c>
      <c r="D77" s="95" t="str">
        <f>IF(Evaluations!F74="","",Evaluations!F74)</f>
        <v/>
      </c>
      <c r="E77" s="95" t="str">
        <f>IF(Evaluations!G74="","",Evaluations!G74)</f>
        <v/>
      </c>
      <c r="F77" s="96" t="str">
        <f>IF(E77="","",HLOOKUP($C$3,Evaluations!$I$3:$DW$350,ROW(E71)+1,TRUE))</f>
        <v/>
      </c>
      <c r="G77" s="20" t="str">
        <f t="shared" si="1"/>
        <v/>
      </c>
      <c r="H77" s="14" t="str">
        <f>IF(Evaluations!H74="","",Evaluations!H74)</f>
        <v/>
      </c>
    </row>
    <row r="78" spans="1:8" x14ac:dyDescent="0.25">
      <c r="A78" s="93" t="str">
        <f>IF(Evaluations!B75="","",Evaluations!B75)</f>
        <v/>
      </c>
      <c r="B78" s="94" t="str">
        <f>IF(Evaluations!C75="","",Evaluations!C75)</f>
        <v/>
      </c>
      <c r="C78" s="95" t="str">
        <f>IF(Evaluations!D75="","",Evaluations!D75)</f>
        <v/>
      </c>
      <c r="D78" s="95" t="str">
        <f>IF(Evaluations!F75="","",Evaluations!F75)</f>
        <v/>
      </c>
      <c r="E78" s="95" t="str">
        <f>IF(Evaluations!G75="","",Evaluations!G75)</f>
        <v/>
      </c>
      <c r="F78" s="96" t="str">
        <f>IF(E78="","",HLOOKUP($C$3,Evaluations!$I$3:$DW$350,ROW(E72)+1,TRUE))</f>
        <v/>
      </c>
      <c r="G78" s="20" t="str">
        <f t="shared" si="1"/>
        <v/>
      </c>
      <c r="H78" s="14" t="str">
        <f>IF(Evaluations!H75="","",Evaluations!H75)</f>
        <v/>
      </c>
    </row>
    <row r="79" spans="1:8" x14ac:dyDescent="0.25">
      <c r="A79" s="93" t="str">
        <f>IF(Evaluations!B76="","",Evaluations!B76)</f>
        <v/>
      </c>
      <c r="B79" s="94" t="str">
        <f>IF(Evaluations!C76="","",Evaluations!C76)</f>
        <v/>
      </c>
      <c r="C79" s="95" t="str">
        <f>IF(Evaluations!D76="","",Evaluations!D76)</f>
        <v/>
      </c>
      <c r="D79" s="95" t="str">
        <f>IF(Evaluations!F76="","",Evaluations!F76)</f>
        <v/>
      </c>
      <c r="E79" s="95" t="str">
        <f>IF(Evaluations!G76="","",Evaluations!G76)</f>
        <v/>
      </c>
      <c r="F79" s="96" t="str">
        <f>IF(E79="","",HLOOKUP($C$3,Evaluations!$I$3:$DW$350,ROW(E73)+1,TRUE))</f>
        <v/>
      </c>
      <c r="G79" s="20" t="str">
        <f t="shared" si="1"/>
        <v/>
      </c>
      <c r="H79" s="14" t="str">
        <f>IF(Evaluations!H76="","",Evaluations!H76)</f>
        <v/>
      </c>
    </row>
    <row r="80" spans="1:8" x14ac:dyDescent="0.25">
      <c r="A80" s="93" t="str">
        <f>IF(Evaluations!B77="","",Evaluations!B77)</f>
        <v/>
      </c>
      <c r="B80" s="94" t="str">
        <f>IF(Evaluations!C77="","",Evaluations!C77)</f>
        <v/>
      </c>
      <c r="C80" s="95" t="str">
        <f>IF(Evaluations!D77="","",Evaluations!D77)</f>
        <v/>
      </c>
      <c r="D80" s="95" t="str">
        <f>IF(Evaluations!F77="","",Evaluations!F77)</f>
        <v/>
      </c>
      <c r="E80" s="95" t="str">
        <f>IF(Evaluations!G77="","",Evaluations!G77)</f>
        <v/>
      </c>
      <c r="F80" s="96" t="str">
        <f>IF(E80="","",HLOOKUP($C$3,Evaluations!$I$3:$DW$350,ROW(E74)+1,TRUE))</f>
        <v/>
      </c>
      <c r="G80" s="20" t="str">
        <f t="shared" si="1"/>
        <v/>
      </c>
      <c r="H80" s="14" t="str">
        <f>IF(Evaluations!H77="","",Evaluations!H77)</f>
        <v/>
      </c>
    </row>
    <row r="81" spans="1:8" x14ac:dyDescent="0.25">
      <c r="A81" s="93" t="str">
        <f>IF(Evaluations!B78="","",Evaluations!B78)</f>
        <v/>
      </c>
      <c r="B81" s="94" t="str">
        <f>IF(Evaluations!C78="","",Evaluations!C78)</f>
        <v/>
      </c>
      <c r="C81" s="95" t="str">
        <f>IF(Evaluations!D78="","",Evaluations!D78)</f>
        <v/>
      </c>
      <c r="D81" s="95" t="str">
        <f>IF(Evaluations!F78="","",Evaluations!F78)</f>
        <v/>
      </c>
      <c r="E81" s="95" t="str">
        <f>IF(Evaluations!G78="","",Evaluations!G78)</f>
        <v/>
      </c>
      <c r="F81" s="96" t="str">
        <f>IF(E81="","",HLOOKUP($C$3,Evaluations!$I$3:$DW$350,ROW(E75)+1,TRUE))</f>
        <v/>
      </c>
      <c r="G81" s="20" t="str">
        <f t="shared" si="1"/>
        <v/>
      </c>
      <c r="H81" s="14" t="str">
        <f>IF(Evaluations!H78="","",Evaluations!H78)</f>
        <v/>
      </c>
    </row>
    <row r="82" spans="1:8" x14ac:dyDescent="0.25">
      <c r="A82" s="93" t="str">
        <f>IF(Evaluations!B79="","",Evaluations!B79)</f>
        <v/>
      </c>
      <c r="B82" s="94" t="str">
        <f>IF(Evaluations!C79="","",Evaluations!C79)</f>
        <v/>
      </c>
      <c r="C82" s="95" t="str">
        <f>IF(Evaluations!D79="","",Evaluations!D79)</f>
        <v/>
      </c>
      <c r="D82" s="95" t="str">
        <f>IF(Evaluations!F79="","",Evaluations!F79)</f>
        <v/>
      </c>
      <c r="E82" s="95" t="str">
        <f>IF(Evaluations!G79="","",Evaluations!G79)</f>
        <v/>
      </c>
      <c r="F82" s="96" t="str">
        <f>IF(E82="","",HLOOKUP($C$3,Evaluations!$I$3:$DW$350,ROW(E76)+1,TRUE))</f>
        <v/>
      </c>
      <c r="G82" s="20" t="str">
        <f t="shared" si="1"/>
        <v/>
      </c>
      <c r="H82" s="14" t="str">
        <f>IF(Evaluations!H79="","",Evaluations!H79)</f>
        <v/>
      </c>
    </row>
    <row r="83" spans="1:8" x14ac:dyDescent="0.25">
      <c r="A83" s="93" t="str">
        <f>IF(Evaluations!B80="","",Evaluations!B80)</f>
        <v/>
      </c>
      <c r="B83" s="94" t="str">
        <f>IF(Evaluations!C80="","",Evaluations!C80)</f>
        <v/>
      </c>
      <c r="C83" s="95" t="str">
        <f>IF(Evaluations!D80="","",Evaluations!D80)</f>
        <v/>
      </c>
      <c r="D83" s="95" t="str">
        <f>IF(Evaluations!F80="","",Evaluations!F80)</f>
        <v/>
      </c>
      <c r="E83" s="95" t="str">
        <f>IF(Evaluations!G80="","",Evaluations!G80)</f>
        <v/>
      </c>
      <c r="F83" s="96" t="str">
        <f>IF(E83="","",HLOOKUP($C$3,Evaluations!$I$3:$DW$350,ROW(E77)+1,TRUE))</f>
        <v/>
      </c>
      <c r="G83" s="20" t="str">
        <f t="shared" si="1"/>
        <v/>
      </c>
      <c r="H83" s="14" t="str">
        <f>IF(Evaluations!H80="","",Evaluations!H80)</f>
        <v/>
      </c>
    </row>
    <row r="84" spans="1:8" x14ac:dyDescent="0.25">
      <c r="A84" s="93" t="str">
        <f>IF(Evaluations!B81="","",Evaluations!B81)</f>
        <v/>
      </c>
      <c r="B84" s="94" t="str">
        <f>IF(Evaluations!C81="","",Evaluations!C81)</f>
        <v/>
      </c>
      <c r="C84" s="95" t="str">
        <f>IF(Evaluations!D81="","",Evaluations!D81)</f>
        <v/>
      </c>
      <c r="D84" s="95" t="str">
        <f>IF(Evaluations!F81="","",Evaluations!F81)</f>
        <v/>
      </c>
      <c r="E84" s="95" t="str">
        <f>IF(Evaluations!G81="","",Evaluations!G81)</f>
        <v/>
      </c>
      <c r="F84" s="96" t="str">
        <f>IF(E84="","",HLOOKUP($C$3,Evaluations!$I$3:$DW$350,ROW(E78)+1,TRUE))</f>
        <v/>
      </c>
      <c r="G84" s="20" t="str">
        <f t="shared" si="1"/>
        <v/>
      </c>
      <c r="H84" s="14" t="str">
        <f>IF(Evaluations!H81="","",Evaluations!H81)</f>
        <v/>
      </c>
    </row>
    <row r="85" spans="1:8" x14ac:dyDescent="0.25">
      <c r="A85" s="93" t="str">
        <f>IF(Evaluations!B82="","",Evaluations!B82)</f>
        <v/>
      </c>
      <c r="B85" s="94" t="str">
        <f>IF(Evaluations!C82="","",Evaluations!C82)</f>
        <v/>
      </c>
      <c r="C85" s="95" t="str">
        <f>IF(Evaluations!D82="","",Evaluations!D82)</f>
        <v/>
      </c>
      <c r="D85" s="95" t="str">
        <f>IF(Evaluations!F82="","",Evaluations!F82)</f>
        <v/>
      </c>
      <c r="E85" s="95" t="str">
        <f>IF(Evaluations!G82="","",Evaluations!G82)</f>
        <v/>
      </c>
      <c r="F85" s="96" t="str">
        <f>IF(E85="","",HLOOKUP($C$3,Evaluations!$I$3:$DW$350,ROW(E79)+1,TRUE))</f>
        <v/>
      </c>
      <c r="G85" s="20" t="str">
        <f t="shared" si="1"/>
        <v/>
      </c>
      <c r="H85" s="14" t="str">
        <f>IF(Evaluations!H82="","",Evaluations!H82)</f>
        <v/>
      </c>
    </row>
    <row r="86" spans="1:8" x14ac:dyDescent="0.25">
      <c r="A86" s="93" t="str">
        <f>IF(Evaluations!B83="","",Evaluations!B83)</f>
        <v/>
      </c>
      <c r="B86" s="94" t="str">
        <f>IF(Evaluations!C83="","",Evaluations!C83)</f>
        <v/>
      </c>
      <c r="C86" s="95" t="str">
        <f>IF(Evaluations!D83="","",Evaluations!D83)</f>
        <v/>
      </c>
      <c r="D86" s="95" t="str">
        <f>IF(Evaluations!F83="","",Evaluations!F83)</f>
        <v/>
      </c>
      <c r="E86" s="95" t="str">
        <f>IF(Evaluations!G83="","",Evaluations!G83)</f>
        <v/>
      </c>
      <c r="F86" s="96" t="str">
        <f>IF(E86="","",HLOOKUP($C$3,Evaluations!$I$3:$DW$350,ROW(E80)+1,TRUE))</f>
        <v/>
      </c>
      <c r="G86" s="20" t="str">
        <f t="shared" si="1"/>
        <v/>
      </c>
      <c r="H86" s="14" t="str">
        <f>IF(Evaluations!H83="","",Evaluations!H83)</f>
        <v/>
      </c>
    </row>
    <row r="87" spans="1:8" x14ac:dyDescent="0.25">
      <c r="A87" s="93" t="str">
        <f>IF(Evaluations!B84="","",Evaluations!B84)</f>
        <v/>
      </c>
      <c r="B87" s="94" t="str">
        <f>IF(Evaluations!C84="","",Evaluations!C84)</f>
        <v/>
      </c>
      <c r="C87" s="95" t="str">
        <f>IF(Evaluations!D84="","",Evaluations!D84)</f>
        <v/>
      </c>
      <c r="D87" s="95" t="str">
        <f>IF(Evaluations!F84="","",Evaluations!F84)</f>
        <v/>
      </c>
      <c r="E87" s="95" t="str">
        <f>IF(Evaluations!G84="","",Evaluations!G84)</f>
        <v/>
      </c>
      <c r="F87" s="96" t="str">
        <f>IF(E87="","",HLOOKUP($C$3,Evaluations!$I$3:$DW$350,ROW(E81)+1,TRUE))</f>
        <v/>
      </c>
      <c r="G87" s="20" t="str">
        <f t="shared" si="1"/>
        <v/>
      </c>
      <c r="H87" s="14" t="str">
        <f>IF(Evaluations!H84="","",Evaluations!H84)</f>
        <v/>
      </c>
    </row>
    <row r="88" spans="1:8" x14ac:dyDescent="0.25">
      <c r="A88" s="93" t="str">
        <f>IF(Evaluations!B85="","",Evaluations!B85)</f>
        <v/>
      </c>
      <c r="B88" s="94" t="str">
        <f>IF(Evaluations!C85="","",Evaluations!C85)</f>
        <v/>
      </c>
      <c r="C88" s="95" t="str">
        <f>IF(Evaluations!D85="","",Evaluations!D85)</f>
        <v/>
      </c>
      <c r="D88" s="95" t="str">
        <f>IF(Evaluations!F85="","",Evaluations!F85)</f>
        <v/>
      </c>
      <c r="E88" s="95" t="str">
        <f>IF(Evaluations!G85="","",Evaluations!G85)</f>
        <v/>
      </c>
      <c r="F88" s="96" t="str">
        <f>IF(E88="","",HLOOKUP($C$3,Evaluations!$I$3:$DW$350,ROW(E82)+1,TRUE))</f>
        <v/>
      </c>
      <c r="G88" s="20" t="str">
        <f t="shared" si="1"/>
        <v/>
      </c>
      <c r="H88" s="14" t="str">
        <f>IF(Evaluations!H85="","",Evaluations!H85)</f>
        <v/>
      </c>
    </row>
    <row r="89" spans="1:8" x14ac:dyDescent="0.25">
      <c r="A89" s="93" t="str">
        <f>IF(Evaluations!B86="","",Evaluations!B86)</f>
        <v/>
      </c>
      <c r="B89" s="94" t="str">
        <f>IF(Evaluations!C86="","",Evaluations!C86)</f>
        <v/>
      </c>
      <c r="C89" s="95" t="str">
        <f>IF(Evaluations!D86="","",Evaluations!D86)</f>
        <v/>
      </c>
      <c r="D89" s="95" t="str">
        <f>IF(Evaluations!F86="","",Evaluations!F86)</f>
        <v/>
      </c>
      <c r="E89" s="95" t="str">
        <f>IF(Evaluations!G86="","",Evaluations!G86)</f>
        <v/>
      </c>
      <c r="F89" s="96" t="str">
        <f>IF(E89="","",HLOOKUP($C$3,Evaluations!$I$3:$DW$350,ROW(E83)+1,TRUE))</f>
        <v/>
      </c>
      <c r="G89" s="20" t="str">
        <f t="shared" si="1"/>
        <v/>
      </c>
      <c r="H89" s="14" t="str">
        <f>IF(Evaluations!H86="","",Evaluations!H86)</f>
        <v/>
      </c>
    </row>
    <row r="90" spans="1:8" x14ac:dyDescent="0.25">
      <c r="A90" s="93" t="str">
        <f>IF(Evaluations!B87="","",Evaluations!B87)</f>
        <v/>
      </c>
      <c r="B90" s="94" t="str">
        <f>IF(Evaluations!C87="","",Evaluations!C87)</f>
        <v/>
      </c>
      <c r="C90" s="95" t="str">
        <f>IF(Evaluations!D87="","",Evaluations!D87)</f>
        <v/>
      </c>
      <c r="D90" s="95" t="str">
        <f>IF(Evaluations!F87="","",Evaluations!F87)</f>
        <v/>
      </c>
      <c r="E90" s="95" t="str">
        <f>IF(Evaluations!G87="","",Evaluations!G87)</f>
        <v/>
      </c>
      <c r="F90" s="96" t="str">
        <f>IF(E90="","",HLOOKUP($C$3,Evaluations!$I$3:$DW$350,ROW(E84)+1,TRUE))</f>
        <v/>
      </c>
      <c r="G90" s="20" t="str">
        <f t="shared" si="1"/>
        <v/>
      </c>
      <c r="H90" s="14" t="str">
        <f>IF(Evaluations!H87="","",Evaluations!H87)</f>
        <v/>
      </c>
    </row>
    <row r="91" spans="1:8" x14ac:dyDescent="0.25">
      <c r="A91" s="93" t="str">
        <f>IF(Evaluations!B88="","",Evaluations!B88)</f>
        <v/>
      </c>
      <c r="B91" s="94" t="str">
        <f>IF(Evaluations!C88="","",Evaluations!C88)</f>
        <v/>
      </c>
      <c r="C91" s="95" t="str">
        <f>IF(Evaluations!D88="","",Evaluations!D88)</f>
        <v/>
      </c>
      <c r="D91" s="95" t="str">
        <f>IF(Evaluations!F88="","",Evaluations!F88)</f>
        <v/>
      </c>
      <c r="E91" s="95" t="str">
        <f>IF(Evaluations!G88="","",Evaluations!G88)</f>
        <v/>
      </c>
      <c r="F91" s="96" t="str">
        <f>IF(E91="","",HLOOKUP($C$3,Evaluations!$I$3:$DW$350,ROW(E85)+1,TRUE))</f>
        <v/>
      </c>
      <c r="G91" s="20" t="str">
        <f t="shared" si="1"/>
        <v/>
      </c>
      <c r="H91" s="14" t="str">
        <f>IF(Evaluations!H88="","",Evaluations!H88)</f>
        <v/>
      </c>
    </row>
    <row r="92" spans="1:8" x14ac:dyDescent="0.25">
      <c r="A92" s="93" t="str">
        <f>IF(Evaluations!B89="","",Evaluations!B89)</f>
        <v/>
      </c>
      <c r="B92" s="94" t="str">
        <f>IF(Evaluations!C89="","",Evaluations!C89)</f>
        <v/>
      </c>
      <c r="C92" s="95" t="str">
        <f>IF(Evaluations!D89="","",Evaluations!D89)</f>
        <v/>
      </c>
      <c r="D92" s="95" t="str">
        <f>IF(Evaluations!F89="","",Evaluations!F89)</f>
        <v/>
      </c>
      <c r="E92" s="95" t="str">
        <f>IF(Evaluations!G89="","",Evaluations!G89)</f>
        <v/>
      </c>
      <c r="F92" s="96" t="str">
        <f>IF(E92="","",HLOOKUP($C$3,Evaluations!$I$3:$DW$350,ROW(E86)+1,TRUE))</f>
        <v/>
      </c>
      <c r="G92" s="20" t="str">
        <f t="shared" si="1"/>
        <v/>
      </c>
      <c r="H92" s="14" t="str">
        <f>IF(Evaluations!H89="","",Evaluations!H89)</f>
        <v/>
      </c>
    </row>
    <row r="93" spans="1:8" x14ac:dyDescent="0.25">
      <c r="A93" s="93" t="str">
        <f>IF(Evaluations!B90="","",Evaluations!B90)</f>
        <v/>
      </c>
      <c r="B93" s="94" t="str">
        <f>IF(Evaluations!C90="","",Evaluations!C90)</f>
        <v/>
      </c>
      <c r="C93" s="95" t="str">
        <f>IF(Evaluations!D90="","",Evaluations!D90)</f>
        <v/>
      </c>
      <c r="D93" s="95" t="str">
        <f>IF(Evaluations!F90="","",Evaluations!F90)</f>
        <v/>
      </c>
      <c r="E93" s="95" t="str">
        <f>IF(Evaluations!G90="","",Evaluations!G90)</f>
        <v/>
      </c>
      <c r="F93" s="96" t="str">
        <f>IF(E93="","",HLOOKUP($C$3,Evaluations!$I$3:$DW$350,ROW(E87)+1,TRUE))</f>
        <v/>
      </c>
      <c r="G93" s="20" t="str">
        <f t="shared" si="1"/>
        <v/>
      </c>
      <c r="H93" s="14" t="str">
        <f>IF(Evaluations!H90="","",Evaluations!H90)</f>
        <v/>
      </c>
    </row>
    <row r="94" spans="1:8" x14ac:dyDescent="0.25">
      <c r="A94" s="93" t="str">
        <f>IF(Evaluations!B91="","",Evaluations!B91)</f>
        <v/>
      </c>
      <c r="B94" s="94" t="str">
        <f>IF(Evaluations!C91="","",Evaluations!C91)</f>
        <v/>
      </c>
      <c r="C94" s="95" t="str">
        <f>IF(Evaluations!D91="","",Evaluations!D91)</f>
        <v/>
      </c>
      <c r="D94" s="95" t="str">
        <f>IF(Evaluations!F91="","",Evaluations!F91)</f>
        <v/>
      </c>
      <c r="E94" s="95" t="str">
        <f>IF(Evaluations!G91="","",Evaluations!G91)</f>
        <v/>
      </c>
      <c r="F94" s="96" t="str">
        <f>IF(E94="","",HLOOKUP($C$3,Evaluations!$I$3:$DW$350,ROW(E88)+1,TRUE))</f>
        <v/>
      </c>
      <c r="G94" s="20" t="str">
        <f t="shared" si="1"/>
        <v/>
      </c>
      <c r="H94" s="14" t="str">
        <f>IF(Evaluations!H91="","",Evaluations!H91)</f>
        <v/>
      </c>
    </row>
    <row r="95" spans="1:8" x14ac:dyDescent="0.25">
      <c r="A95" s="93" t="str">
        <f>IF(Evaluations!B92="","",Evaluations!B92)</f>
        <v/>
      </c>
      <c r="B95" s="94" t="str">
        <f>IF(Evaluations!C92="","",Evaluations!C92)</f>
        <v/>
      </c>
      <c r="C95" s="95" t="str">
        <f>IF(Evaluations!D92="","",Evaluations!D92)</f>
        <v/>
      </c>
      <c r="D95" s="95" t="str">
        <f>IF(Evaluations!F92="","",Evaluations!F92)</f>
        <v/>
      </c>
      <c r="E95" s="95" t="str">
        <f>IF(Evaluations!G92="","",Evaluations!G92)</f>
        <v/>
      </c>
      <c r="F95" s="96" t="str">
        <f>IF(E95="","",HLOOKUP($C$3,Evaluations!$I$3:$DW$350,ROW(E89)+1,TRUE))</f>
        <v/>
      </c>
      <c r="G95" s="20" t="str">
        <f t="shared" si="1"/>
        <v/>
      </c>
      <c r="H95" s="14" t="str">
        <f>IF(Evaluations!H92="","",Evaluations!H92)</f>
        <v/>
      </c>
    </row>
    <row r="96" spans="1:8" x14ac:dyDescent="0.25">
      <c r="A96" s="93" t="str">
        <f>IF(Evaluations!B93="","",Evaluations!B93)</f>
        <v/>
      </c>
      <c r="B96" s="94" t="str">
        <f>IF(Evaluations!C93="","",Evaluations!C93)</f>
        <v/>
      </c>
      <c r="C96" s="95" t="str">
        <f>IF(Evaluations!D93="","",Evaluations!D93)</f>
        <v/>
      </c>
      <c r="D96" s="95" t="str">
        <f>IF(Evaluations!F93="","",Evaluations!F93)</f>
        <v/>
      </c>
      <c r="E96" s="95" t="str">
        <f>IF(Evaluations!G93="","",Evaluations!G93)</f>
        <v/>
      </c>
      <c r="F96" s="96" t="str">
        <f>IF(E96="","",HLOOKUP($C$3,Evaluations!$I$3:$DW$350,ROW(E90)+1,TRUE))</f>
        <v/>
      </c>
      <c r="G96" s="20" t="str">
        <f t="shared" si="1"/>
        <v/>
      </c>
      <c r="H96" s="14" t="str">
        <f>IF(Evaluations!H93="","",Evaluations!H93)</f>
        <v/>
      </c>
    </row>
    <row r="97" spans="1:8" x14ac:dyDescent="0.25">
      <c r="A97" s="93" t="str">
        <f>IF(Evaluations!B94="","",Evaluations!B94)</f>
        <v/>
      </c>
      <c r="B97" s="94" t="str">
        <f>IF(Evaluations!C94="","",Evaluations!C94)</f>
        <v/>
      </c>
      <c r="C97" s="95" t="str">
        <f>IF(Evaluations!D94="","",Evaluations!D94)</f>
        <v/>
      </c>
      <c r="D97" s="95" t="str">
        <f>IF(Evaluations!F94="","",Evaluations!F94)</f>
        <v/>
      </c>
      <c r="E97" s="95" t="str">
        <f>IF(Evaluations!G94="","",Evaluations!G94)</f>
        <v/>
      </c>
      <c r="F97" s="96" t="str">
        <f>IF(E97="","",HLOOKUP($C$3,Evaluations!$I$3:$DW$350,ROW(E91)+1,TRUE))</f>
        <v/>
      </c>
      <c r="G97" s="20" t="str">
        <f t="shared" si="1"/>
        <v/>
      </c>
      <c r="H97" s="14" t="str">
        <f>IF(Evaluations!H94="","",Evaluations!H94)</f>
        <v/>
      </c>
    </row>
    <row r="98" spans="1:8" x14ac:dyDescent="0.25">
      <c r="A98" s="93" t="str">
        <f>IF(Evaluations!B95="","",Evaluations!B95)</f>
        <v/>
      </c>
      <c r="B98" s="94" t="str">
        <f>IF(Evaluations!C95="","",Evaluations!C95)</f>
        <v/>
      </c>
      <c r="C98" s="95" t="str">
        <f>IF(Evaluations!D95="","",Evaluations!D95)</f>
        <v/>
      </c>
      <c r="D98" s="95" t="str">
        <f>IF(Evaluations!F95="","",Evaluations!F95)</f>
        <v/>
      </c>
      <c r="E98" s="95" t="str">
        <f>IF(Evaluations!G95="","",Evaluations!G95)</f>
        <v/>
      </c>
      <c r="F98" s="96" t="str">
        <f>IF(E98="","",HLOOKUP($C$3,Evaluations!$I$3:$DW$350,ROW(E92)+1,TRUE))</f>
        <v/>
      </c>
      <c r="G98" s="20" t="str">
        <f t="shared" si="1"/>
        <v/>
      </c>
      <c r="H98" s="14" t="str">
        <f>IF(Evaluations!H95="","",Evaluations!H95)</f>
        <v/>
      </c>
    </row>
    <row r="99" spans="1:8" x14ac:dyDescent="0.25">
      <c r="A99" s="93" t="str">
        <f>IF(Evaluations!B96="","",Evaluations!B96)</f>
        <v/>
      </c>
      <c r="B99" s="94" t="str">
        <f>IF(Evaluations!C96="","",Evaluations!C96)</f>
        <v/>
      </c>
      <c r="C99" s="95" t="str">
        <f>IF(Evaluations!D96="","",Evaluations!D96)</f>
        <v/>
      </c>
      <c r="D99" s="95" t="str">
        <f>IF(Evaluations!F96="","",Evaluations!F96)</f>
        <v/>
      </c>
      <c r="E99" s="95" t="str">
        <f>IF(Evaluations!G96="","",Evaluations!G96)</f>
        <v/>
      </c>
      <c r="F99" s="96" t="str">
        <f>IF(E99="","",HLOOKUP($C$3,Evaluations!$I$3:$DW$350,ROW(E93)+1,TRUE))</f>
        <v/>
      </c>
      <c r="G99" s="20" t="str">
        <f t="shared" si="1"/>
        <v/>
      </c>
      <c r="H99" s="14" t="str">
        <f>IF(Evaluations!H96="","",Evaluations!H96)</f>
        <v/>
      </c>
    </row>
    <row r="100" spans="1:8" x14ac:dyDescent="0.25">
      <c r="A100" s="93" t="str">
        <f>IF(Evaluations!B97="","",Evaluations!B97)</f>
        <v/>
      </c>
      <c r="B100" s="94" t="str">
        <f>IF(Evaluations!C97="","",Evaluations!C97)</f>
        <v/>
      </c>
      <c r="C100" s="95" t="str">
        <f>IF(Evaluations!D97="","",Evaluations!D97)</f>
        <v/>
      </c>
      <c r="D100" s="95" t="str">
        <f>IF(Evaluations!F97="","",Evaluations!F97)</f>
        <v/>
      </c>
      <c r="E100" s="95" t="str">
        <f>IF(Evaluations!G97="","",Evaluations!G97)</f>
        <v/>
      </c>
      <c r="F100" s="96" t="str">
        <f>IF(E100="","",HLOOKUP($C$3,Evaluations!$I$3:$DW$350,ROW(E94)+1,TRUE))</f>
        <v/>
      </c>
      <c r="G100" s="20" t="str">
        <f t="shared" si="1"/>
        <v/>
      </c>
      <c r="H100" s="14" t="str">
        <f>IF(Evaluations!H97="","",Evaluations!H97)</f>
        <v/>
      </c>
    </row>
    <row r="101" spans="1:8" x14ac:dyDescent="0.25">
      <c r="A101" s="93" t="str">
        <f>IF(Evaluations!B98="","",Evaluations!B98)</f>
        <v/>
      </c>
      <c r="B101" s="94" t="str">
        <f>IF(Evaluations!C98="","",Evaluations!C98)</f>
        <v/>
      </c>
      <c r="C101" s="95" t="str">
        <f>IF(Evaluations!D98="","",Evaluations!D98)</f>
        <v/>
      </c>
      <c r="D101" s="95" t="str">
        <f>IF(Evaluations!F98="","",Evaluations!F98)</f>
        <v/>
      </c>
      <c r="E101" s="95" t="str">
        <f>IF(Evaluations!G98="","",Evaluations!G98)</f>
        <v/>
      </c>
      <c r="F101" s="96" t="str">
        <f>IF(E101="","",HLOOKUP($C$3,Evaluations!$I$3:$DW$350,ROW(E95)+1,TRUE))</f>
        <v/>
      </c>
      <c r="G101" s="20" t="str">
        <f t="shared" si="1"/>
        <v/>
      </c>
      <c r="H101" s="14" t="str">
        <f>IF(Evaluations!H98="","",Evaluations!H98)</f>
        <v/>
      </c>
    </row>
    <row r="102" spans="1:8" x14ac:dyDescent="0.25">
      <c r="A102" s="93" t="str">
        <f>IF(Evaluations!B99="","",Evaluations!B99)</f>
        <v/>
      </c>
      <c r="B102" s="94" t="str">
        <f>IF(Evaluations!C99="","",Evaluations!C99)</f>
        <v/>
      </c>
      <c r="C102" s="95" t="str">
        <f>IF(Evaluations!D99="","",Evaluations!D99)</f>
        <v/>
      </c>
      <c r="D102" s="95" t="str">
        <f>IF(Evaluations!F99="","",Evaluations!F99)</f>
        <v/>
      </c>
      <c r="E102" s="95" t="str">
        <f>IF(Evaluations!G99="","",Evaluations!G99)</f>
        <v/>
      </c>
      <c r="F102" s="96" t="str">
        <f>IF(E102="","",HLOOKUP($C$3,Evaluations!$I$3:$DW$350,ROW(E96)+1,TRUE))</f>
        <v/>
      </c>
      <c r="G102" s="20" t="str">
        <f t="shared" si="1"/>
        <v/>
      </c>
      <c r="H102" s="14" t="str">
        <f>IF(Evaluations!H99="","",Evaluations!H99)</f>
        <v/>
      </c>
    </row>
    <row r="103" spans="1:8" x14ac:dyDescent="0.25">
      <c r="A103" s="93" t="str">
        <f>IF(Evaluations!B100="","",Evaluations!B100)</f>
        <v/>
      </c>
      <c r="B103" s="94" t="str">
        <f>IF(Evaluations!C100="","",Evaluations!C100)</f>
        <v/>
      </c>
      <c r="C103" s="95" t="str">
        <f>IF(Evaluations!D100="","",Evaluations!D100)</f>
        <v/>
      </c>
      <c r="D103" s="95" t="str">
        <f>IF(Evaluations!F100="","",Evaluations!F100)</f>
        <v/>
      </c>
      <c r="E103" s="95" t="str">
        <f>IF(Evaluations!G100="","",Evaluations!G100)</f>
        <v/>
      </c>
      <c r="F103" s="96" t="str">
        <f>IF(E103="","",HLOOKUP($C$3,Evaluations!$I$3:$DW$350,ROW(E97)+1,TRUE))</f>
        <v/>
      </c>
      <c r="G103" s="20" t="str">
        <f t="shared" si="1"/>
        <v/>
      </c>
      <c r="H103" s="14" t="str">
        <f>IF(Evaluations!H100="","",Evaluations!H100)</f>
        <v/>
      </c>
    </row>
    <row r="104" spans="1:8" x14ac:dyDescent="0.25">
      <c r="A104" s="93" t="str">
        <f>IF(Evaluations!B101="","",Evaluations!B101)</f>
        <v/>
      </c>
      <c r="B104" s="94" t="str">
        <f>IF(Evaluations!C101="","",Evaluations!C101)</f>
        <v/>
      </c>
      <c r="C104" s="95" t="str">
        <f>IF(Evaluations!D101="","",Evaluations!D101)</f>
        <v/>
      </c>
      <c r="D104" s="95" t="str">
        <f>IF(Evaluations!F101="","",Evaluations!F101)</f>
        <v/>
      </c>
      <c r="E104" s="95" t="str">
        <f>IF(Evaluations!G101="","",Evaluations!G101)</f>
        <v/>
      </c>
      <c r="F104" s="96" t="str">
        <f>IF(E104="","",HLOOKUP($C$3,Evaluations!$I$3:$DW$350,ROW(E98)+1,TRUE))</f>
        <v/>
      </c>
      <c r="G104" s="20" t="str">
        <f t="shared" si="1"/>
        <v/>
      </c>
      <c r="H104" s="14" t="str">
        <f>IF(Evaluations!H101="","",Evaluations!H101)</f>
        <v/>
      </c>
    </row>
    <row r="105" spans="1:8" x14ac:dyDescent="0.25">
      <c r="A105" s="93" t="str">
        <f>IF(Evaluations!B102="","",Evaluations!B102)</f>
        <v/>
      </c>
      <c r="B105" s="94" t="str">
        <f>IF(Evaluations!C102="","",Evaluations!C102)</f>
        <v/>
      </c>
      <c r="C105" s="95" t="str">
        <f>IF(Evaluations!D102="","",Evaluations!D102)</f>
        <v/>
      </c>
      <c r="D105" s="95" t="str">
        <f>IF(Evaluations!F102="","",Evaluations!F102)</f>
        <v/>
      </c>
      <c r="E105" s="95" t="str">
        <f>IF(Evaluations!G102="","",Evaluations!G102)</f>
        <v/>
      </c>
      <c r="F105" s="96" t="str">
        <f>IF(E105="","",HLOOKUP($C$3,Evaluations!$I$3:$DW$350,ROW(E99)+1,TRUE))</f>
        <v/>
      </c>
      <c r="G105" s="20" t="str">
        <f t="shared" si="1"/>
        <v/>
      </c>
      <c r="H105" s="14" t="str">
        <f>IF(Evaluations!H102="","",Evaluations!H102)</f>
        <v/>
      </c>
    </row>
    <row r="106" spans="1:8" x14ac:dyDescent="0.25">
      <c r="A106" s="93" t="str">
        <f>IF(Evaluations!B103="","",Evaluations!B103)</f>
        <v/>
      </c>
      <c r="B106" s="94" t="str">
        <f>IF(Evaluations!C103="","",Evaluations!C103)</f>
        <v/>
      </c>
      <c r="C106" s="95" t="str">
        <f>IF(Evaluations!D103="","",Evaluations!D103)</f>
        <v/>
      </c>
      <c r="D106" s="95" t="str">
        <f>IF(Evaluations!F103="","",Evaluations!F103)</f>
        <v/>
      </c>
      <c r="E106" s="95" t="str">
        <f>IF(Evaluations!G103="","",Evaluations!G103)</f>
        <v/>
      </c>
      <c r="F106" s="96" t="str">
        <f>IF(E106="","",HLOOKUP($C$3,Evaluations!$I$3:$DW$350,ROW(E100)+1,TRUE))</f>
        <v/>
      </c>
      <c r="G106" s="20" t="str">
        <f t="shared" si="1"/>
        <v/>
      </c>
      <c r="H106" s="14" t="str">
        <f>IF(Evaluations!H103="","",Evaluations!H103)</f>
        <v/>
      </c>
    </row>
    <row r="107" spans="1:8" x14ac:dyDescent="0.25">
      <c r="A107" s="93" t="str">
        <f>IF(Evaluations!B104="","",Evaluations!B104)</f>
        <v/>
      </c>
      <c r="B107" s="94" t="str">
        <f>IF(Evaluations!C104="","",Evaluations!C104)</f>
        <v/>
      </c>
      <c r="C107" s="95" t="str">
        <f>IF(Evaluations!D104="","",Evaluations!D104)</f>
        <v/>
      </c>
      <c r="D107" s="95" t="str">
        <f>IF(Evaluations!F104="","",Evaluations!F104)</f>
        <v/>
      </c>
      <c r="E107" s="95" t="str">
        <f>IF(Evaluations!G104="","",Evaluations!G104)</f>
        <v/>
      </c>
      <c r="F107" s="96" t="str">
        <f>IF(E107="","",HLOOKUP($C$3,Evaluations!$I$3:$DW$350,ROW(E101)+1,TRUE))</f>
        <v/>
      </c>
      <c r="G107" s="20" t="str">
        <f t="shared" si="1"/>
        <v/>
      </c>
      <c r="H107" s="14" t="str">
        <f>IF(Evaluations!H104="","",Evaluations!H104)</f>
        <v/>
      </c>
    </row>
    <row r="108" spans="1:8" x14ac:dyDescent="0.25">
      <c r="A108" s="93" t="str">
        <f>IF(Evaluations!B105="","",Evaluations!B105)</f>
        <v/>
      </c>
      <c r="B108" s="94" t="str">
        <f>IF(Evaluations!C105="","",Evaluations!C105)</f>
        <v/>
      </c>
      <c r="C108" s="95" t="str">
        <f>IF(Evaluations!D105="","",Evaluations!D105)</f>
        <v/>
      </c>
      <c r="D108" s="95" t="str">
        <f>IF(Evaluations!F105="","",Evaluations!F105)</f>
        <v/>
      </c>
      <c r="E108" s="95" t="str">
        <f>IF(Evaluations!G105="","",Evaluations!G105)</f>
        <v/>
      </c>
      <c r="F108" s="96" t="str">
        <f>IF(E108="","",HLOOKUP($C$3,Evaluations!$I$3:$DW$350,ROW(E102)+1,TRUE))</f>
        <v/>
      </c>
      <c r="G108" s="20" t="str">
        <f t="shared" si="1"/>
        <v/>
      </c>
      <c r="H108" s="14" t="str">
        <f>IF(Evaluations!H105="","",Evaluations!H105)</f>
        <v/>
      </c>
    </row>
    <row r="109" spans="1:8" x14ac:dyDescent="0.25">
      <c r="A109" s="93" t="str">
        <f>IF(Evaluations!B106="","",Evaluations!B106)</f>
        <v/>
      </c>
      <c r="B109" s="94" t="str">
        <f>IF(Evaluations!C106="","",Evaluations!C106)</f>
        <v/>
      </c>
      <c r="C109" s="95" t="str">
        <f>IF(Evaluations!D106="","",Evaluations!D106)</f>
        <v/>
      </c>
      <c r="D109" s="95" t="str">
        <f>IF(Evaluations!F106="","",Evaluations!F106)</f>
        <v/>
      </c>
      <c r="E109" s="95" t="str">
        <f>IF(Evaluations!G106="","",Evaluations!G106)</f>
        <v/>
      </c>
      <c r="F109" s="96" t="str">
        <f>IF(E109="","",HLOOKUP($C$3,Evaluations!$I$3:$DW$350,ROW(E103)+1,TRUE))</f>
        <v/>
      </c>
      <c r="G109" s="20" t="str">
        <f t="shared" si="1"/>
        <v/>
      </c>
      <c r="H109" s="14" t="str">
        <f>IF(Evaluations!H106="","",Evaluations!H106)</f>
        <v/>
      </c>
    </row>
    <row r="110" spans="1:8" x14ac:dyDescent="0.25">
      <c r="A110" s="93" t="str">
        <f>IF(Evaluations!B107="","",Evaluations!B107)</f>
        <v/>
      </c>
      <c r="B110" s="94" t="str">
        <f>IF(Evaluations!C107="","",Evaluations!C107)</f>
        <v/>
      </c>
      <c r="C110" s="95" t="str">
        <f>IF(Evaluations!D107="","",Evaluations!D107)</f>
        <v/>
      </c>
      <c r="D110" s="95" t="str">
        <f>IF(Evaluations!F107="","",Evaluations!F107)</f>
        <v/>
      </c>
      <c r="E110" s="95" t="str">
        <f>IF(Evaluations!G107="","",Evaluations!G107)</f>
        <v/>
      </c>
      <c r="F110" s="96" t="str">
        <f>IF(E110="","",HLOOKUP($C$3,Evaluations!$I$3:$DW$350,ROW(E104)+1,TRUE))</f>
        <v/>
      </c>
      <c r="G110" s="20" t="str">
        <f t="shared" si="1"/>
        <v/>
      </c>
      <c r="H110" s="14" t="str">
        <f>IF(Evaluations!H107="","",Evaluations!H107)</f>
        <v/>
      </c>
    </row>
    <row r="111" spans="1:8" x14ac:dyDescent="0.25">
      <c r="A111" s="93" t="str">
        <f>IF(Evaluations!B108="","",Evaluations!B108)</f>
        <v/>
      </c>
      <c r="B111" s="94" t="str">
        <f>IF(Evaluations!C108="","",Evaluations!C108)</f>
        <v/>
      </c>
      <c r="C111" s="95" t="str">
        <f>IF(Evaluations!D108="","",Evaluations!D108)</f>
        <v/>
      </c>
      <c r="D111" s="95" t="str">
        <f>IF(Evaluations!F108="","",Evaluations!F108)</f>
        <v/>
      </c>
      <c r="E111" s="95" t="str">
        <f>IF(Evaluations!G108="","",Evaluations!G108)</f>
        <v/>
      </c>
      <c r="F111" s="96" t="str">
        <f>IF(E111="","",HLOOKUP($C$3,Evaluations!$I$3:$DW$350,ROW(E105)+1,TRUE))</f>
        <v/>
      </c>
      <c r="G111" s="20" t="str">
        <f t="shared" si="1"/>
        <v/>
      </c>
      <c r="H111" s="14" t="str">
        <f>IF(Evaluations!H108="","",Evaluations!H108)</f>
        <v/>
      </c>
    </row>
    <row r="112" spans="1:8" x14ac:dyDescent="0.25">
      <c r="A112" s="93" t="str">
        <f>IF(Evaluations!B109="","",Evaluations!B109)</f>
        <v/>
      </c>
      <c r="B112" s="94" t="str">
        <f>IF(Evaluations!C109="","",Evaluations!C109)</f>
        <v/>
      </c>
      <c r="C112" s="95" t="str">
        <f>IF(Evaluations!D109="","",Evaluations!D109)</f>
        <v/>
      </c>
      <c r="D112" s="95" t="str">
        <f>IF(Evaluations!F109="","",Evaluations!F109)</f>
        <v/>
      </c>
      <c r="E112" s="95" t="str">
        <f>IF(Evaluations!G109="","",Evaluations!G109)</f>
        <v/>
      </c>
      <c r="F112" s="96" t="str">
        <f>IF(E112="","",HLOOKUP($C$3,Evaluations!$I$3:$DW$350,ROW(E106)+1,TRUE))</f>
        <v/>
      </c>
      <c r="G112" s="20" t="str">
        <f t="shared" si="1"/>
        <v/>
      </c>
      <c r="H112" s="14" t="str">
        <f>IF(Evaluations!H109="","",Evaluations!H109)</f>
        <v/>
      </c>
    </row>
    <row r="113" spans="1:8" x14ac:dyDescent="0.25">
      <c r="A113" s="93" t="str">
        <f>IF(Evaluations!B110="","",Evaluations!B110)</f>
        <v/>
      </c>
      <c r="B113" s="94" t="str">
        <f>IF(Evaluations!C110="","",Evaluations!C110)</f>
        <v/>
      </c>
      <c r="C113" s="95" t="str">
        <f>IF(Evaluations!D110="","",Evaluations!D110)</f>
        <v/>
      </c>
      <c r="D113" s="95" t="str">
        <f>IF(Evaluations!F110="","",Evaluations!F110)</f>
        <v/>
      </c>
      <c r="E113" s="95" t="str">
        <f>IF(Evaluations!G110="","",Evaluations!G110)</f>
        <v/>
      </c>
      <c r="F113" s="96" t="str">
        <f>IF(E113="","",HLOOKUP($C$3,Evaluations!$I$3:$DW$350,ROW(E107)+1,TRUE))</f>
        <v/>
      </c>
      <c r="G113" s="20" t="str">
        <f t="shared" si="1"/>
        <v/>
      </c>
      <c r="H113" s="14" t="str">
        <f>IF(Evaluations!H110="","",Evaluations!H110)</f>
        <v/>
      </c>
    </row>
    <row r="114" spans="1:8" x14ac:dyDescent="0.25">
      <c r="A114" s="93" t="str">
        <f>IF(Evaluations!B111="","",Evaluations!B111)</f>
        <v/>
      </c>
      <c r="B114" s="94" t="str">
        <f>IF(Evaluations!C111="","",Evaluations!C111)</f>
        <v/>
      </c>
      <c r="C114" s="95" t="str">
        <f>IF(Evaluations!D111="","",Evaluations!D111)</f>
        <v/>
      </c>
      <c r="D114" s="95" t="str">
        <f>IF(Evaluations!F111="","",Evaluations!F111)</f>
        <v/>
      </c>
      <c r="E114" s="95" t="str">
        <f>IF(Evaluations!G111="","",Evaluations!G111)</f>
        <v/>
      </c>
      <c r="F114" s="96" t="str">
        <f>IF(E114="","",HLOOKUP($C$3,Evaluations!$I$3:$DW$350,ROW(E108)+1,TRUE))</f>
        <v/>
      </c>
      <c r="G114" s="20" t="str">
        <f t="shared" si="1"/>
        <v/>
      </c>
      <c r="H114" s="14" t="str">
        <f>IF(Evaluations!H111="","",Evaluations!H111)</f>
        <v/>
      </c>
    </row>
    <row r="115" spans="1:8" x14ac:dyDescent="0.25">
      <c r="A115" s="93" t="str">
        <f>IF(Evaluations!B112="","",Evaluations!B112)</f>
        <v/>
      </c>
      <c r="B115" s="94" t="str">
        <f>IF(Evaluations!C112="","",Evaluations!C112)</f>
        <v/>
      </c>
      <c r="C115" s="95" t="str">
        <f>IF(Evaluations!D112="","",Evaluations!D112)</f>
        <v/>
      </c>
      <c r="D115" s="95" t="str">
        <f>IF(Evaluations!F112="","",Evaluations!F112)</f>
        <v/>
      </c>
      <c r="E115" s="95" t="str">
        <f>IF(Evaluations!G112="","",Evaluations!G112)</f>
        <v/>
      </c>
      <c r="F115" s="96" t="str">
        <f>IF(E115="","",HLOOKUP($C$3,Evaluations!$I$3:$DW$350,ROW(E109)+1,TRUE))</f>
        <v/>
      </c>
      <c r="G115" s="20" t="str">
        <f t="shared" si="1"/>
        <v/>
      </c>
      <c r="H115" s="14" t="str">
        <f>IF(Evaluations!H112="","",Evaluations!H112)</f>
        <v/>
      </c>
    </row>
    <row r="116" spans="1:8" x14ac:dyDescent="0.25">
      <c r="A116" s="93" t="str">
        <f>IF(Evaluations!B113="","",Evaluations!B113)</f>
        <v/>
      </c>
      <c r="B116" s="94" t="str">
        <f>IF(Evaluations!C113="","",Evaluations!C113)</f>
        <v/>
      </c>
      <c r="C116" s="95" t="str">
        <f>IF(Evaluations!D113="","",Evaluations!D113)</f>
        <v/>
      </c>
      <c r="D116" s="95" t="str">
        <f>IF(Evaluations!F113="","",Evaluations!F113)</f>
        <v/>
      </c>
      <c r="E116" s="95" t="str">
        <f>IF(Evaluations!G113="","",Evaluations!G113)</f>
        <v/>
      </c>
      <c r="F116" s="96" t="str">
        <f>IF(E116="","",HLOOKUP($C$3,Evaluations!$I$3:$DW$350,ROW(E110)+1,TRUE))</f>
        <v/>
      </c>
      <c r="G116" s="20" t="str">
        <f t="shared" si="1"/>
        <v/>
      </c>
      <c r="H116" s="14" t="str">
        <f>IF(Evaluations!H113="","",Evaluations!H113)</f>
        <v/>
      </c>
    </row>
    <row r="117" spans="1:8" x14ac:dyDescent="0.25">
      <c r="A117" s="93" t="str">
        <f>IF(Evaluations!B114="","",Evaluations!B114)</f>
        <v/>
      </c>
      <c r="B117" s="94" t="str">
        <f>IF(Evaluations!C114="","",Evaluations!C114)</f>
        <v/>
      </c>
      <c r="C117" s="95" t="str">
        <f>IF(Evaluations!D114="","",Evaluations!D114)</f>
        <v/>
      </c>
      <c r="D117" s="95" t="str">
        <f>IF(Evaluations!F114="","",Evaluations!F114)</f>
        <v/>
      </c>
      <c r="E117" s="95" t="str">
        <f>IF(Evaluations!G114="","",Evaluations!G114)</f>
        <v/>
      </c>
      <c r="F117" s="96" t="str">
        <f>IF(E117="","",HLOOKUP($C$3,Evaluations!$I$3:$DW$350,ROW(E111)+1,TRUE))</f>
        <v/>
      </c>
      <c r="G117" s="20" t="str">
        <f t="shared" si="1"/>
        <v/>
      </c>
      <c r="H117" s="14" t="str">
        <f>IF(Evaluations!H114="","",Evaluations!H114)</f>
        <v/>
      </c>
    </row>
    <row r="118" spans="1:8" x14ac:dyDescent="0.25">
      <c r="A118" s="93" t="str">
        <f>IF(Evaluations!B115="","",Evaluations!B115)</f>
        <v/>
      </c>
      <c r="B118" s="94" t="str">
        <f>IF(Evaluations!C115="","",Evaluations!C115)</f>
        <v/>
      </c>
      <c r="C118" s="95" t="str">
        <f>IF(Evaluations!D115="","",Evaluations!D115)</f>
        <v/>
      </c>
      <c r="D118" s="95" t="str">
        <f>IF(Evaluations!F115="","",Evaluations!F115)</f>
        <v/>
      </c>
      <c r="E118" s="95" t="str">
        <f>IF(Evaluations!G115="","",Evaluations!G115)</f>
        <v/>
      </c>
      <c r="F118" s="96" t="str">
        <f>IF(E118="","",HLOOKUP($C$3,Evaluations!$I$3:$DW$350,ROW(E112)+1,TRUE))</f>
        <v/>
      </c>
      <c r="G118" s="20" t="str">
        <f t="shared" si="1"/>
        <v/>
      </c>
      <c r="H118" s="14" t="str">
        <f>IF(Evaluations!H115="","",Evaluations!H115)</f>
        <v/>
      </c>
    </row>
    <row r="119" spans="1:8" x14ac:dyDescent="0.25">
      <c r="A119" s="93" t="str">
        <f>IF(Evaluations!B116="","",Evaluations!B116)</f>
        <v/>
      </c>
      <c r="B119" s="94" t="str">
        <f>IF(Evaluations!C116="","",Evaluations!C116)</f>
        <v/>
      </c>
      <c r="C119" s="95" t="str">
        <f>IF(Evaluations!D116="","",Evaluations!D116)</f>
        <v/>
      </c>
      <c r="D119" s="95" t="str">
        <f>IF(Evaluations!F116="","",Evaluations!F116)</f>
        <v/>
      </c>
      <c r="E119" s="95" t="str">
        <f>IF(Evaluations!G116="","",Evaluations!G116)</f>
        <v/>
      </c>
      <c r="F119" s="96" t="str">
        <f>IF(E119="","",HLOOKUP($C$3,Evaluations!$I$3:$DW$350,ROW(E113)+1,TRUE))</f>
        <v/>
      </c>
      <c r="G119" s="20" t="str">
        <f t="shared" si="1"/>
        <v/>
      </c>
      <c r="H119" s="14" t="str">
        <f>IF(Evaluations!H116="","",Evaluations!H116)</f>
        <v/>
      </c>
    </row>
    <row r="120" spans="1:8" x14ac:dyDescent="0.25">
      <c r="A120" s="93" t="str">
        <f>IF(Evaluations!B117="","",Evaluations!B117)</f>
        <v/>
      </c>
      <c r="B120" s="94" t="str">
        <f>IF(Evaluations!C117="","",Evaluations!C117)</f>
        <v/>
      </c>
      <c r="C120" s="95" t="str">
        <f>IF(Evaluations!D117="","",Evaluations!D117)</f>
        <v/>
      </c>
      <c r="D120" s="95" t="str">
        <f>IF(Evaluations!F117="","",Evaluations!F117)</f>
        <v/>
      </c>
      <c r="E120" s="95" t="str">
        <f>IF(Evaluations!G117="","",Evaluations!G117)</f>
        <v/>
      </c>
      <c r="F120" s="96" t="str">
        <f>IF(E120="","",HLOOKUP($C$3,Evaluations!$I$3:$DW$350,ROW(E114)+1,TRUE))</f>
        <v/>
      </c>
      <c r="G120" s="20" t="str">
        <f t="shared" si="1"/>
        <v/>
      </c>
      <c r="H120" s="14" t="str">
        <f>IF(Evaluations!H117="","",Evaluations!H117)</f>
        <v/>
      </c>
    </row>
    <row r="121" spans="1:8" x14ac:dyDescent="0.25">
      <c r="A121" s="93" t="str">
        <f>IF(Evaluations!B118="","",Evaluations!B118)</f>
        <v/>
      </c>
      <c r="B121" s="94" t="str">
        <f>IF(Evaluations!C118="","",Evaluations!C118)</f>
        <v/>
      </c>
      <c r="C121" s="95" t="str">
        <f>IF(Evaluations!D118="","",Evaluations!D118)</f>
        <v/>
      </c>
      <c r="D121" s="95" t="str">
        <f>IF(Evaluations!F118="","",Evaluations!F118)</f>
        <v/>
      </c>
      <c r="E121" s="95" t="str">
        <f>IF(Evaluations!G118="","",Evaluations!G118)</f>
        <v/>
      </c>
      <c r="F121" s="96" t="str">
        <f>IF(E121="","",HLOOKUP($C$3,Evaluations!$I$3:$DW$350,ROW(E115)+1,TRUE))</f>
        <v/>
      </c>
      <c r="G121" s="20" t="str">
        <f t="shared" si="1"/>
        <v/>
      </c>
      <c r="H121" s="14" t="str">
        <f>IF(Evaluations!H118="","",Evaluations!H118)</f>
        <v/>
      </c>
    </row>
    <row r="122" spans="1:8" x14ac:dyDescent="0.25">
      <c r="A122" s="93" t="str">
        <f>IF(Evaluations!B119="","",Evaluations!B119)</f>
        <v/>
      </c>
      <c r="B122" s="94" t="str">
        <f>IF(Evaluations!C119="","",Evaluations!C119)</f>
        <v/>
      </c>
      <c r="C122" s="95" t="str">
        <f>IF(Evaluations!D119="","",Evaluations!D119)</f>
        <v/>
      </c>
      <c r="D122" s="95" t="str">
        <f>IF(Evaluations!F119="","",Evaluations!F119)</f>
        <v/>
      </c>
      <c r="E122" s="95" t="str">
        <f>IF(Evaluations!G119="","",Evaluations!G119)</f>
        <v/>
      </c>
      <c r="F122" s="96" t="str">
        <f>IF(E122="","",HLOOKUP($C$3,Evaluations!$I$3:$DW$350,ROW(E116)+1,TRUE))</f>
        <v/>
      </c>
      <c r="G122" s="20" t="str">
        <f t="shared" si="1"/>
        <v/>
      </c>
      <c r="H122" s="14" t="str">
        <f>IF(Evaluations!H119="","",Evaluations!H119)</f>
        <v/>
      </c>
    </row>
    <row r="123" spans="1:8" x14ac:dyDescent="0.25">
      <c r="A123" s="93" t="str">
        <f>IF(Evaluations!B120="","",Evaluations!B120)</f>
        <v/>
      </c>
      <c r="B123" s="94" t="str">
        <f>IF(Evaluations!C120="","",Evaluations!C120)</f>
        <v/>
      </c>
      <c r="C123" s="95" t="str">
        <f>IF(Evaluations!D120="","",Evaluations!D120)</f>
        <v/>
      </c>
      <c r="D123" s="95" t="str">
        <f>IF(Evaluations!F120="","",Evaluations!F120)</f>
        <v/>
      </c>
      <c r="E123" s="95" t="str">
        <f>IF(Evaluations!G120="","",Evaluations!G120)</f>
        <v/>
      </c>
      <c r="F123" s="96" t="str">
        <f>IF(E123="","",HLOOKUP($C$3,Evaluations!$I$3:$DW$350,ROW(E117)+1,TRUE))</f>
        <v/>
      </c>
      <c r="G123" s="20" t="str">
        <f t="shared" si="1"/>
        <v/>
      </c>
      <c r="H123" s="14" t="str">
        <f>IF(Evaluations!H120="","",Evaluations!H120)</f>
        <v/>
      </c>
    </row>
    <row r="124" spans="1:8" x14ac:dyDescent="0.25">
      <c r="A124" s="93" t="str">
        <f>IF(Evaluations!B121="","",Evaluations!B121)</f>
        <v/>
      </c>
      <c r="B124" s="94" t="str">
        <f>IF(Evaluations!C121="","",Evaluations!C121)</f>
        <v/>
      </c>
      <c r="C124" s="95" t="str">
        <f>IF(Evaluations!D121="","",Evaluations!D121)</f>
        <v/>
      </c>
      <c r="D124" s="95" t="str">
        <f>IF(Evaluations!F121="","",Evaluations!F121)</f>
        <v/>
      </c>
      <c r="E124" s="95" t="str">
        <f>IF(Evaluations!G121="","",Evaluations!G121)</f>
        <v/>
      </c>
      <c r="F124" s="96" t="str">
        <f>IF(E124="","",HLOOKUP($C$3,Evaluations!$I$3:$DW$350,ROW(E118)+1,TRUE))</f>
        <v/>
      </c>
      <c r="G124" s="20" t="str">
        <f t="shared" si="1"/>
        <v/>
      </c>
      <c r="H124" s="14" t="str">
        <f>IF(Evaluations!H121="","",Evaluations!H121)</f>
        <v/>
      </c>
    </row>
    <row r="125" spans="1:8" x14ac:dyDescent="0.25">
      <c r="A125" s="93" t="str">
        <f>IF(Evaluations!B122="","",Evaluations!B122)</f>
        <v/>
      </c>
      <c r="B125" s="94" t="str">
        <f>IF(Evaluations!C122="","",Evaluations!C122)</f>
        <v/>
      </c>
      <c r="C125" s="95" t="str">
        <f>IF(Evaluations!D122="","",Evaluations!D122)</f>
        <v/>
      </c>
      <c r="D125" s="95" t="str">
        <f>IF(Evaluations!F122="","",Evaluations!F122)</f>
        <v/>
      </c>
      <c r="E125" s="95" t="str">
        <f>IF(Evaluations!G122="","",Evaluations!G122)</f>
        <v/>
      </c>
      <c r="F125" s="96" t="str">
        <f>IF(E125="","",HLOOKUP($C$3,Evaluations!$I$3:$DW$350,ROW(E119)+1,TRUE))</f>
        <v/>
      </c>
      <c r="G125" s="20" t="str">
        <f t="shared" si="1"/>
        <v/>
      </c>
      <c r="H125" s="14" t="str">
        <f>IF(Evaluations!H122="","",Evaluations!H122)</f>
        <v/>
      </c>
    </row>
    <row r="126" spans="1:8" x14ac:dyDescent="0.25">
      <c r="A126" s="93" t="str">
        <f>IF(Evaluations!B123="","",Evaluations!B123)</f>
        <v/>
      </c>
      <c r="B126" s="94" t="str">
        <f>IF(Evaluations!C123="","",Evaluations!C123)</f>
        <v/>
      </c>
      <c r="C126" s="95" t="str">
        <f>IF(Evaluations!D123="","",Evaluations!D123)</f>
        <v/>
      </c>
      <c r="D126" s="95" t="str">
        <f>IF(Evaluations!F123="","",Evaluations!F123)</f>
        <v/>
      </c>
      <c r="E126" s="95" t="str">
        <f>IF(Evaluations!G123="","",Evaluations!G123)</f>
        <v/>
      </c>
      <c r="F126" s="96" t="str">
        <f>IF(E126="","",HLOOKUP($C$3,Evaluations!$I$3:$DW$350,ROW(E120)+1,TRUE))</f>
        <v/>
      </c>
      <c r="G126" s="20" t="str">
        <f t="shared" si="1"/>
        <v/>
      </c>
      <c r="H126" s="14" t="str">
        <f>IF(Evaluations!H123="","",Evaluations!H123)</f>
        <v/>
      </c>
    </row>
    <row r="127" spans="1:8" x14ac:dyDescent="0.25">
      <c r="A127" s="93" t="str">
        <f>IF(Evaluations!B124="","",Evaluations!B124)</f>
        <v/>
      </c>
      <c r="B127" s="94" t="str">
        <f>IF(Evaluations!C124="","",Evaluations!C124)</f>
        <v/>
      </c>
      <c r="C127" s="95" t="str">
        <f>IF(Evaluations!D124="","",Evaluations!D124)</f>
        <v/>
      </c>
      <c r="D127" s="95" t="str">
        <f>IF(Evaluations!F124="","",Evaluations!F124)</f>
        <v/>
      </c>
      <c r="E127" s="95" t="str">
        <f>IF(Evaluations!G124="","",Evaluations!G124)</f>
        <v/>
      </c>
      <c r="F127" s="96" t="str">
        <f>IF(E127="","",HLOOKUP($C$3,Evaluations!$I$3:$DW$350,ROW(E121)+1,TRUE))</f>
        <v/>
      </c>
      <c r="G127" s="20" t="str">
        <f t="shared" si="1"/>
        <v/>
      </c>
      <c r="H127" s="14" t="str">
        <f>IF(Evaluations!H124="","",Evaluations!H124)</f>
        <v/>
      </c>
    </row>
    <row r="128" spans="1:8" x14ac:dyDescent="0.25">
      <c r="A128" s="93" t="str">
        <f>IF(Evaluations!B125="","",Evaluations!B125)</f>
        <v/>
      </c>
      <c r="B128" s="94" t="str">
        <f>IF(Evaluations!C125="","",Evaluations!C125)</f>
        <v/>
      </c>
      <c r="C128" s="95" t="str">
        <f>IF(Evaluations!D125="","",Evaluations!D125)</f>
        <v/>
      </c>
      <c r="D128" s="95" t="str">
        <f>IF(Evaluations!F125="","",Evaluations!F125)</f>
        <v/>
      </c>
      <c r="E128" s="95" t="str">
        <f>IF(Evaluations!G125="","",Evaluations!G125)</f>
        <v/>
      </c>
      <c r="F128" s="96" t="str">
        <f>IF(E128="","",HLOOKUP($C$3,Evaluations!$I$3:$DW$350,ROW(E122)+1,TRUE))</f>
        <v/>
      </c>
      <c r="G128" s="20" t="str">
        <f t="shared" si="1"/>
        <v/>
      </c>
      <c r="H128" s="14" t="str">
        <f>IF(Evaluations!H125="","",Evaluations!H125)</f>
        <v/>
      </c>
    </row>
    <row r="129" spans="1:8" x14ac:dyDescent="0.25">
      <c r="A129" s="93" t="str">
        <f>IF(Evaluations!B126="","",Evaluations!B126)</f>
        <v/>
      </c>
      <c r="B129" s="94" t="str">
        <f>IF(Evaluations!C126="","",Evaluations!C126)</f>
        <v/>
      </c>
      <c r="C129" s="95" t="str">
        <f>IF(Evaluations!D126="","",Evaluations!D126)</f>
        <v/>
      </c>
      <c r="D129" s="95" t="str">
        <f>IF(Evaluations!F126="","",Evaluations!F126)</f>
        <v/>
      </c>
      <c r="E129" s="95" t="str">
        <f>IF(Evaluations!G126="","",Evaluations!G126)</f>
        <v/>
      </c>
      <c r="F129" s="96" t="str">
        <f>IF(E129="","",HLOOKUP($C$3,Evaluations!$I$3:$DW$350,ROW(E123)+1,TRUE))</f>
        <v/>
      </c>
      <c r="G129" s="20" t="str">
        <f t="shared" si="1"/>
        <v/>
      </c>
      <c r="H129" s="14" t="str">
        <f>IF(Evaluations!H126="","",Evaluations!H126)</f>
        <v/>
      </c>
    </row>
    <row r="130" spans="1:8" x14ac:dyDescent="0.25">
      <c r="A130" s="93" t="str">
        <f>IF(Evaluations!B127="","",Evaluations!B127)</f>
        <v/>
      </c>
      <c r="B130" s="94" t="str">
        <f>IF(Evaluations!C127="","",Evaluations!C127)</f>
        <v/>
      </c>
      <c r="C130" s="95" t="str">
        <f>IF(Evaluations!D127="","",Evaluations!D127)</f>
        <v/>
      </c>
      <c r="D130" s="95" t="str">
        <f>IF(Evaluations!F127="","",Evaluations!F127)</f>
        <v/>
      </c>
      <c r="E130" s="95" t="str">
        <f>IF(Evaluations!G127="","",Evaluations!G127)</f>
        <v/>
      </c>
      <c r="F130" s="96" t="str">
        <f>IF(E130="","",HLOOKUP($C$3,Evaluations!$I$3:$DW$350,ROW(E124)+1,TRUE))</f>
        <v/>
      </c>
      <c r="G130" s="20" t="str">
        <f t="shared" si="1"/>
        <v/>
      </c>
      <c r="H130" s="14" t="str">
        <f>IF(Evaluations!H127="","",Evaluations!H127)</f>
        <v/>
      </c>
    </row>
    <row r="131" spans="1:8" x14ac:dyDescent="0.25">
      <c r="A131" s="93" t="str">
        <f>IF(Evaluations!B128="","",Evaluations!B128)</f>
        <v/>
      </c>
      <c r="B131" s="94" t="str">
        <f>IF(Evaluations!C128="","",Evaluations!C128)</f>
        <v/>
      </c>
      <c r="C131" s="95" t="str">
        <f>IF(Evaluations!D128="","",Evaluations!D128)</f>
        <v/>
      </c>
      <c r="D131" s="95" t="str">
        <f>IF(Evaluations!F128="","",Evaluations!F128)</f>
        <v/>
      </c>
      <c r="E131" s="95" t="str">
        <f>IF(Evaluations!G128="","",Evaluations!G128)</f>
        <v/>
      </c>
      <c r="F131" s="96" t="str">
        <f>IF(E131="","",HLOOKUP($C$3,Evaluations!$I$3:$DW$350,ROW(E125)+1,TRUE))</f>
        <v/>
      </c>
      <c r="G131" s="20" t="str">
        <f t="shared" si="1"/>
        <v/>
      </c>
      <c r="H131" s="14" t="str">
        <f>IF(Evaluations!H128="","",Evaluations!H128)</f>
        <v/>
      </c>
    </row>
    <row r="132" spans="1:8" x14ac:dyDescent="0.25">
      <c r="A132" s="93" t="str">
        <f>IF(Evaluations!B129="","",Evaluations!B129)</f>
        <v/>
      </c>
      <c r="B132" s="94" t="str">
        <f>IF(Evaluations!C129="","",Evaluations!C129)</f>
        <v/>
      </c>
      <c r="C132" s="95" t="str">
        <f>IF(Evaluations!D129="","",Evaluations!D129)</f>
        <v/>
      </c>
      <c r="D132" s="95" t="str">
        <f>IF(Evaluations!F129="","",Evaluations!F129)</f>
        <v/>
      </c>
      <c r="E132" s="95" t="str">
        <f>IF(Evaluations!G129="","",Evaluations!G129)</f>
        <v/>
      </c>
      <c r="F132" s="96" t="str">
        <f>IF(E132="","",HLOOKUP($C$3,Evaluations!$I$3:$DW$350,ROW(E126)+1,TRUE))</f>
        <v/>
      </c>
      <c r="G132" s="20" t="str">
        <f t="shared" si="1"/>
        <v/>
      </c>
      <c r="H132" s="14" t="str">
        <f>IF(Evaluations!H129="","",Evaluations!H129)</f>
        <v/>
      </c>
    </row>
    <row r="133" spans="1:8" x14ac:dyDescent="0.25">
      <c r="A133" s="93" t="str">
        <f>IF(Evaluations!B130="","",Evaluations!B130)</f>
        <v/>
      </c>
      <c r="B133" s="94" t="str">
        <f>IF(Evaluations!C130="","",Evaluations!C130)</f>
        <v/>
      </c>
      <c r="C133" s="95" t="str">
        <f>IF(Evaluations!D130="","",Evaluations!D130)</f>
        <v/>
      </c>
      <c r="D133" s="95" t="str">
        <f>IF(Evaluations!F130="","",Evaluations!F130)</f>
        <v/>
      </c>
      <c r="E133" s="95" t="str">
        <f>IF(Evaluations!G130="","",Evaluations!G130)</f>
        <v/>
      </c>
      <c r="F133" s="96" t="str">
        <f>IF(E133="","",HLOOKUP($C$3,Evaluations!$I$3:$DW$350,ROW(E127)+1,TRUE))</f>
        <v/>
      </c>
      <c r="G133" s="20" t="str">
        <f t="shared" si="1"/>
        <v/>
      </c>
      <c r="H133" s="14" t="str">
        <f>IF(Evaluations!H130="","",Evaluations!H130)</f>
        <v/>
      </c>
    </row>
    <row r="134" spans="1:8" x14ac:dyDescent="0.25">
      <c r="A134" s="93" t="str">
        <f>IF(Evaluations!B131="","",Evaluations!B131)</f>
        <v/>
      </c>
      <c r="B134" s="94" t="str">
        <f>IF(Evaluations!C131="","",Evaluations!C131)</f>
        <v/>
      </c>
      <c r="C134" s="95" t="str">
        <f>IF(Evaluations!D131="","",Evaluations!D131)</f>
        <v/>
      </c>
      <c r="D134" s="95" t="str">
        <f>IF(Evaluations!F131="","",Evaluations!F131)</f>
        <v/>
      </c>
      <c r="E134" s="95" t="str">
        <f>IF(Evaluations!G131="","",Evaluations!G131)</f>
        <v/>
      </c>
      <c r="F134" s="96" t="str">
        <f>IF(E134="","",HLOOKUP($C$3,Evaluations!$I$3:$DW$350,ROW(E128)+1,TRUE))</f>
        <v/>
      </c>
      <c r="G134" s="20" t="str">
        <f t="shared" si="1"/>
        <v/>
      </c>
      <c r="H134" s="14" t="str">
        <f>IF(Evaluations!H131="","",Evaluations!H131)</f>
        <v/>
      </c>
    </row>
    <row r="135" spans="1:8" x14ac:dyDescent="0.25">
      <c r="A135" s="93" t="str">
        <f>IF(Evaluations!B132="","",Evaluations!B132)</f>
        <v/>
      </c>
      <c r="B135" s="94" t="str">
        <f>IF(Evaluations!C132="","",Evaluations!C132)</f>
        <v/>
      </c>
      <c r="C135" s="95" t="str">
        <f>IF(Evaluations!D132="","",Evaluations!D132)</f>
        <v/>
      </c>
      <c r="D135" s="95" t="str">
        <f>IF(Evaluations!F132="","",Evaluations!F132)</f>
        <v/>
      </c>
      <c r="E135" s="95" t="str">
        <f>IF(Evaluations!G132="","",Evaluations!G132)</f>
        <v/>
      </c>
      <c r="F135" s="96" t="str">
        <f>IF(E135="","",HLOOKUP($C$3,Evaluations!$I$3:$DW$350,ROW(E129)+1,TRUE))</f>
        <v/>
      </c>
      <c r="G135" s="20" t="str">
        <f t="shared" si="1"/>
        <v/>
      </c>
      <c r="H135" s="14" t="str">
        <f>IF(Evaluations!H132="","",Evaluations!H132)</f>
        <v/>
      </c>
    </row>
    <row r="136" spans="1:8" x14ac:dyDescent="0.25">
      <c r="A136" s="93" t="str">
        <f>IF(Evaluations!B133="","",Evaluations!B133)</f>
        <v/>
      </c>
      <c r="B136" s="94" t="str">
        <f>IF(Evaluations!C133="","",Evaluations!C133)</f>
        <v/>
      </c>
      <c r="C136" s="95" t="str">
        <f>IF(Evaluations!D133="","",Evaluations!D133)</f>
        <v/>
      </c>
      <c r="D136" s="95" t="str">
        <f>IF(Evaluations!F133="","",Evaluations!F133)</f>
        <v/>
      </c>
      <c r="E136" s="95" t="str">
        <f>IF(Evaluations!G133="","",Evaluations!G133)</f>
        <v/>
      </c>
      <c r="F136" s="96" t="str">
        <f>IF(E136="","",HLOOKUP($C$3,Evaluations!$I$3:$DW$350,ROW(E130)+1,TRUE))</f>
        <v/>
      </c>
      <c r="G136" s="20" t="str">
        <f t="shared" si="1"/>
        <v/>
      </c>
      <c r="H136" s="14" t="str">
        <f>IF(Evaluations!H133="","",Evaluations!H133)</f>
        <v/>
      </c>
    </row>
    <row r="137" spans="1:8" x14ac:dyDescent="0.25">
      <c r="A137" s="93" t="str">
        <f>IF(Evaluations!B134="","",Evaluations!B134)</f>
        <v/>
      </c>
      <c r="B137" s="94" t="str">
        <f>IF(Evaluations!C134="","",Evaluations!C134)</f>
        <v/>
      </c>
      <c r="C137" s="95" t="str">
        <f>IF(Evaluations!D134="","",Evaluations!D134)</f>
        <v/>
      </c>
      <c r="D137" s="95" t="str">
        <f>IF(Evaluations!F134="","",Evaluations!F134)</f>
        <v/>
      </c>
      <c r="E137" s="95" t="str">
        <f>IF(Evaluations!G134="","",Evaluations!G134)</f>
        <v/>
      </c>
      <c r="F137" s="96" t="str">
        <f>IF(E137="","",HLOOKUP($C$3,Evaluations!$I$3:$DW$350,ROW(E131)+1,TRUE))</f>
        <v/>
      </c>
      <c r="G137" s="20" t="str">
        <f t="shared" si="1"/>
        <v/>
      </c>
      <c r="H137" s="14" t="str">
        <f>IF(Evaluations!H134="","",Evaluations!H134)</f>
        <v/>
      </c>
    </row>
    <row r="138" spans="1:8" x14ac:dyDescent="0.25">
      <c r="A138" s="93" t="str">
        <f>IF(Evaluations!B135="","",Evaluations!B135)</f>
        <v/>
      </c>
      <c r="B138" s="94" t="str">
        <f>IF(Evaluations!C135="","",Evaluations!C135)</f>
        <v/>
      </c>
      <c r="C138" s="95" t="str">
        <f>IF(Evaluations!D135="","",Evaluations!D135)</f>
        <v/>
      </c>
      <c r="D138" s="95" t="str">
        <f>IF(Evaluations!F135="","",Evaluations!F135)</f>
        <v/>
      </c>
      <c r="E138" s="95" t="str">
        <f>IF(Evaluations!G135="","",Evaluations!G135)</f>
        <v/>
      </c>
      <c r="F138" s="96" t="str">
        <f>IF(E138="","",HLOOKUP($C$3,Evaluations!$I$3:$DW$350,ROW(E132)+1,TRUE))</f>
        <v/>
      </c>
      <c r="G138" s="20" t="str">
        <f t="shared" si="1"/>
        <v/>
      </c>
      <c r="H138" s="14" t="str">
        <f>IF(Evaluations!H135="","",Evaluations!H135)</f>
        <v/>
      </c>
    </row>
    <row r="139" spans="1:8" x14ac:dyDescent="0.25">
      <c r="A139" s="93" t="str">
        <f>IF(Evaluations!B136="","",Evaluations!B136)</f>
        <v/>
      </c>
      <c r="B139" s="94" t="str">
        <f>IF(Evaluations!C136="","",Evaluations!C136)</f>
        <v/>
      </c>
      <c r="C139" s="95" t="str">
        <f>IF(Evaluations!D136="","",Evaluations!D136)</f>
        <v/>
      </c>
      <c r="D139" s="95" t="str">
        <f>IF(Evaluations!F136="","",Evaluations!F136)</f>
        <v/>
      </c>
      <c r="E139" s="95" t="str">
        <f>IF(Evaluations!G136="","",Evaluations!G136)</f>
        <v/>
      </c>
      <c r="F139" s="96" t="str">
        <f>IF(E139="","",HLOOKUP($C$3,Evaluations!$I$3:$DW$350,ROW(E133)+1,TRUE))</f>
        <v/>
      </c>
      <c r="G139" s="20" t="str">
        <f t="shared" si="1"/>
        <v/>
      </c>
      <c r="H139" s="14" t="str">
        <f>IF(Evaluations!H136="","",Evaluations!H136)</f>
        <v/>
      </c>
    </row>
    <row r="140" spans="1:8" x14ac:dyDescent="0.25">
      <c r="A140" s="93" t="str">
        <f>IF(Evaluations!B137="","",Evaluations!B137)</f>
        <v/>
      </c>
      <c r="B140" s="94" t="str">
        <f>IF(Evaluations!C137="","",Evaluations!C137)</f>
        <v/>
      </c>
      <c r="C140" s="95" t="str">
        <f>IF(Evaluations!D137="","",Evaluations!D137)</f>
        <v/>
      </c>
      <c r="D140" s="95" t="str">
        <f>IF(Evaluations!F137="","",Evaluations!F137)</f>
        <v/>
      </c>
      <c r="E140" s="95" t="str">
        <f>IF(Evaluations!G137="","",Evaluations!G137)</f>
        <v/>
      </c>
      <c r="F140" s="96" t="str">
        <f>IF(E140="","",HLOOKUP($C$3,Evaluations!$I$3:$DW$350,ROW(E134)+1,TRUE))</f>
        <v/>
      </c>
      <c r="G140" s="20" t="str">
        <f t="shared" ref="G140:G203" si="2">IF(H140="","",F140/H140)</f>
        <v/>
      </c>
      <c r="H140" s="14" t="str">
        <f>IF(Evaluations!H137="","",Evaluations!H137)</f>
        <v/>
      </c>
    </row>
    <row r="141" spans="1:8" x14ac:dyDescent="0.25">
      <c r="A141" s="93" t="str">
        <f>IF(Evaluations!B138="","",Evaluations!B138)</f>
        <v/>
      </c>
      <c r="B141" s="94" t="str">
        <f>IF(Evaluations!C138="","",Evaluations!C138)</f>
        <v/>
      </c>
      <c r="C141" s="95" t="str">
        <f>IF(Evaluations!D138="","",Evaluations!D138)</f>
        <v/>
      </c>
      <c r="D141" s="95" t="str">
        <f>IF(Evaluations!F138="","",Evaluations!F138)</f>
        <v/>
      </c>
      <c r="E141" s="95" t="str">
        <f>IF(Evaluations!G138="","",Evaluations!G138)</f>
        <v/>
      </c>
      <c r="F141" s="96" t="str">
        <f>IF(E141="","",HLOOKUP($C$3,Evaluations!$I$3:$DW$350,ROW(E135)+1,TRUE))</f>
        <v/>
      </c>
      <c r="G141" s="20" t="str">
        <f t="shared" si="2"/>
        <v/>
      </c>
      <c r="H141" s="14" t="str">
        <f>IF(Evaluations!H138="","",Evaluations!H138)</f>
        <v/>
      </c>
    </row>
    <row r="142" spans="1:8" x14ac:dyDescent="0.25">
      <c r="A142" s="93" t="str">
        <f>IF(Evaluations!B139="","",Evaluations!B139)</f>
        <v/>
      </c>
      <c r="B142" s="94" t="str">
        <f>IF(Evaluations!C139="","",Evaluations!C139)</f>
        <v/>
      </c>
      <c r="C142" s="95" t="str">
        <f>IF(Evaluations!D139="","",Evaluations!D139)</f>
        <v/>
      </c>
      <c r="D142" s="95" t="str">
        <f>IF(Evaluations!F139="","",Evaluations!F139)</f>
        <v/>
      </c>
      <c r="E142" s="95" t="str">
        <f>IF(Evaluations!G139="","",Evaluations!G139)</f>
        <v/>
      </c>
      <c r="F142" s="96" t="str">
        <f>IF(E142="","",HLOOKUP($C$3,Evaluations!$I$3:$DW$350,ROW(E136)+1,TRUE))</f>
        <v/>
      </c>
      <c r="G142" s="20" t="str">
        <f t="shared" si="2"/>
        <v/>
      </c>
      <c r="H142" s="14" t="str">
        <f>IF(Evaluations!H139="","",Evaluations!H139)</f>
        <v/>
      </c>
    </row>
    <row r="143" spans="1:8" x14ac:dyDescent="0.25">
      <c r="A143" s="93" t="str">
        <f>IF(Evaluations!B140="","",Evaluations!B140)</f>
        <v/>
      </c>
      <c r="B143" s="94" t="str">
        <f>IF(Evaluations!C140="","",Evaluations!C140)</f>
        <v/>
      </c>
      <c r="C143" s="95" t="str">
        <f>IF(Evaluations!D140="","",Evaluations!D140)</f>
        <v/>
      </c>
      <c r="D143" s="95" t="str">
        <f>IF(Evaluations!F140="","",Evaluations!F140)</f>
        <v/>
      </c>
      <c r="E143" s="95" t="str">
        <f>IF(Evaluations!G140="","",Evaluations!G140)</f>
        <v/>
      </c>
      <c r="F143" s="96" t="str">
        <f>IF(E143="","",HLOOKUP($C$3,Evaluations!$I$3:$DW$350,ROW(E137)+1,TRUE))</f>
        <v/>
      </c>
      <c r="G143" s="20" t="str">
        <f t="shared" si="2"/>
        <v/>
      </c>
      <c r="H143" s="14" t="str">
        <f>IF(Evaluations!H140="","",Evaluations!H140)</f>
        <v/>
      </c>
    </row>
    <row r="144" spans="1:8" x14ac:dyDescent="0.25">
      <c r="A144" s="93" t="str">
        <f>IF(Evaluations!B141="","",Evaluations!B141)</f>
        <v/>
      </c>
      <c r="B144" s="94" t="str">
        <f>IF(Evaluations!C141="","",Evaluations!C141)</f>
        <v/>
      </c>
      <c r="C144" s="95" t="str">
        <f>IF(Evaluations!D141="","",Evaluations!D141)</f>
        <v/>
      </c>
      <c r="D144" s="95" t="str">
        <f>IF(Evaluations!F141="","",Evaluations!F141)</f>
        <v/>
      </c>
      <c r="E144" s="95" t="str">
        <f>IF(Evaluations!G141="","",Evaluations!G141)</f>
        <v/>
      </c>
      <c r="F144" s="96" t="str">
        <f>IF(E144="","",HLOOKUP($C$3,Evaluations!$I$3:$DW$350,ROW(E138)+1,TRUE))</f>
        <v/>
      </c>
      <c r="G144" s="20" t="str">
        <f t="shared" si="2"/>
        <v/>
      </c>
      <c r="H144" s="14" t="str">
        <f>IF(Evaluations!H141="","",Evaluations!H141)</f>
        <v/>
      </c>
    </row>
    <row r="145" spans="1:8" x14ac:dyDescent="0.25">
      <c r="A145" s="93" t="str">
        <f>IF(Evaluations!B142="","",Evaluations!B142)</f>
        <v/>
      </c>
      <c r="B145" s="94" t="str">
        <f>IF(Evaluations!C142="","",Evaluations!C142)</f>
        <v/>
      </c>
      <c r="C145" s="95" t="str">
        <f>IF(Evaluations!D142="","",Evaluations!D142)</f>
        <v/>
      </c>
      <c r="D145" s="95" t="str">
        <f>IF(Evaluations!F142="","",Evaluations!F142)</f>
        <v/>
      </c>
      <c r="E145" s="95" t="str">
        <f>IF(Evaluations!G142="","",Evaluations!G142)</f>
        <v/>
      </c>
      <c r="F145" s="96" t="str">
        <f>IF(E145="","",HLOOKUP($C$3,Evaluations!$I$3:$DW$350,ROW(E139)+1,TRUE))</f>
        <v/>
      </c>
      <c r="G145" s="20" t="str">
        <f t="shared" si="2"/>
        <v/>
      </c>
      <c r="H145" s="14" t="str">
        <f>IF(Evaluations!H142="","",Evaluations!H142)</f>
        <v/>
      </c>
    </row>
    <row r="146" spans="1:8" x14ac:dyDescent="0.25">
      <c r="A146" s="93" t="str">
        <f>IF(Evaluations!B143="","",Evaluations!B143)</f>
        <v/>
      </c>
      <c r="B146" s="94" t="str">
        <f>IF(Evaluations!C143="","",Evaluations!C143)</f>
        <v/>
      </c>
      <c r="C146" s="95" t="str">
        <f>IF(Evaluations!D143="","",Evaluations!D143)</f>
        <v/>
      </c>
      <c r="D146" s="95" t="str">
        <f>IF(Evaluations!F143="","",Evaluations!F143)</f>
        <v/>
      </c>
      <c r="E146" s="95" t="str">
        <f>IF(Evaluations!G143="","",Evaluations!G143)</f>
        <v/>
      </c>
      <c r="F146" s="96" t="str">
        <f>IF(E146="","",HLOOKUP($C$3,Evaluations!$I$3:$DW$350,ROW(E140)+1,TRUE))</f>
        <v/>
      </c>
      <c r="G146" s="20" t="str">
        <f t="shared" si="2"/>
        <v/>
      </c>
      <c r="H146" s="14" t="str">
        <f>IF(Evaluations!H143="","",Evaluations!H143)</f>
        <v/>
      </c>
    </row>
    <row r="147" spans="1:8" x14ac:dyDescent="0.25">
      <c r="A147" s="93" t="str">
        <f>IF(Evaluations!B144="","",Evaluations!B144)</f>
        <v/>
      </c>
      <c r="B147" s="94" t="str">
        <f>IF(Evaluations!C144="","",Evaluations!C144)</f>
        <v/>
      </c>
      <c r="C147" s="95" t="str">
        <f>IF(Evaluations!D144="","",Evaluations!D144)</f>
        <v/>
      </c>
      <c r="D147" s="95" t="str">
        <f>IF(Evaluations!F144="","",Evaluations!F144)</f>
        <v/>
      </c>
      <c r="E147" s="95" t="str">
        <f>IF(Evaluations!G144="","",Evaluations!G144)</f>
        <v/>
      </c>
      <c r="F147" s="96" t="str">
        <f>IF(E147="","",HLOOKUP($C$3,Evaluations!$I$3:$DW$350,ROW(E141)+1,TRUE))</f>
        <v/>
      </c>
      <c r="G147" s="20" t="str">
        <f t="shared" si="2"/>
        <v/>
      </c>
      <c r="H147" s="14" t="str">
        <f>IF(Evaluations!H144="","",Evaluations!H144)</f>
        <v/>
      </c>
    </row>
    <row r="148" spans="1:8" x14ac:dyDescent="0.25">
      <c r="A148" s="93" t="str">
        <f>IF(Evaluations!B145="","",Evaluations!B145)</f>
        <v/>
      </c>
      <c r="B148" s="94" t="str">
        <f>IF(Evaluations!C145="","",Evaluations!C145)</f>
        <v/>
      </c>
      <c r="C148" s="95" t="str">
        <f>IF(Evaluations!D145="","",Evaluations!D145)</f>
        <v/>
      </c>
      <c r="D148" s="95" t="str">
        <f>IF(Evaluations!F145="","",Evaluations!F145)</f>
        <v/>
      </c>
      <c r="E148" s="95" t="str">
        <f>IF(Evaluations!G145="","",Evaluations!G145)</f>
        <v/>
      </c>
      <c r="F148" s="96" t="str">
        <f>IF(E148="","",HLOOKUP($C$3,Evaluations!$I$3:$DW$350,ROW(E142)+1,TRUE))</f>
        <v/>
      </c>
      <c r="G148" s="20" t="str">
        <f t="shared" si="2"/>
        <v/>
      </c>
      <c r="H148" s="14" t="str">
        <f>IF(Evaluations!H145="","",Evaluations!H145)</f>
        <v/>
      </c>
    </row>
    <row r="149" spans="1:8" x14ac:dyDescent="0.25">
      <c r="A149" s="93" t="str">
        <f>IF(Evaluations!B146="","",Evaluations!B146)</f>
        <v/>
      </c>
      <c r="B149" s="94" t="str">
        <f>IF(Evaluations!C146="","",Evaluations!C146)</f>
        <v/>
      </c>
      <c r="C149" s="95" t="str">
        <f>IF(Evaluations!D146="","",Evaluations!D146)</f>
        <v/>
      </c>
      <c r="D149" s="95" t="str">
        <f>IF(Evaluations!F146="","",Evaluations!F146)</f>
        <v/>
      </c>
      <c r="E149" s="95" t="str">
        <f>IF(Evaluations!G146="","",Evaluations!G146)</f>
        <v/>
      </c>
      <c r="F149" s="96" t="str">
        <f>IF(E149="","",HLOOKUP($C$3,Evaluations!$I$3:$DW$350,ROW(E143)+1,TRUE))</f>
        <v/>
      </c>
      <c r="G149" s="20" t="str">
        <f t="shared" si="2"/>
        <v/>
      </c>
      <c r="H149" s="14" t="str">
        <f>IF(Evaluations!H146="","",Evaluations!H146)</f>
        <v/>
      </c>
    </row>
    <row r="150" spans="1:8" x14ac:dyDescent="0.25">
      <c r="A150" s="93" t="str">
        <f>IF(Evaluations!B147="","",Evaluations!B147)</f>
        <v/>
      </c>
      <c r="B150" s="94" t="str">
        <f>IF(Evaluations!C147="","",Evaluations!C147)</f>
        <v/>
      </c>
      <c r="C150" s="95" t="str">
        <f>IF(Evaluations!D147="","",Evaluations!D147)</f>
        <v/>
      </c>
      <c r="D150" s="95" t="str">
        <f>IF(Evaluations!F147="","",Evaluations!F147)</f>
        <v/>
      </c>
      <c r="E150" s="95" t="str">
        <f>IF(Evaluations!G147="","",Evaluations!G147)</f>
        <v/>
      </c>
      <c r="F150" s="96" t="str">
        <f>IF(E150="","",HLOOKUP($C$3,Evaluations!$I$3:$DW$350,ROW(E144)+1,TRUE))</f>
        <v/>
      </c>
      <c r="G150" s="20" t="str">
        <f t="shared" si="2"/>
        <v/>
      </c>
      <c r="H150" s="14" t="str">
        <f>IF(Evaluations!H147="","",Evaluations!H147)</f>
        <v/>
      </c>
    </row>
    <row r="151" spans="1:8" x14ac:dyDescent="0.25">
      <c r="A151" s="93" t="str">
        <f>IF(Evaluations!B148="","",Evaluations!B148)</f>
        <v/>
      </c>
      <c r="B151" s="94" t="str">
        <f>IF(Evaluations!C148="","",Evaluations!C148)</f>
        <v/>
      </c>
      <c r="C151" s="95" t="str">
        <f>IF(Evaluations!D148="","",Evaluations!D148)</f>
        <v/>
      </c>
      <c r="D151" s="95" t="str">
        <f>IF(Evaluations!F148="","",Evaluations!F148)</f>
        <v/>
      </c>
      <c r="E151" s="95" t="str">
        <f>IF(Evaluations!G148="","",Evaluations!G148)</f>
        <v/>
      </c>
      <c r="F151" s="96" t="str">
        <f>IF(E151="","",HLOOKUP($C$3,Evaluations!$I$3:$DW$350,ROW(E145)+1,TRUE))</f>
        <v/>
      </c>
      <c r="G151" s="20" t="str">
        <f t="shared" si="2"/>
        <v/>
      </c>
      <c r="H151" s="14" t="str">
        <f>IF(Evaluations!H148="","",Evaluations!H148)</f>
        <v/>
      </c>
    </row>
    <row r="152" spans="1:8" x14ac:dyDescent="0.25">
      <c r="A152" s="93" t="str">
        <f>IF(Evaluations!B149="","",Evaluations!B149)</f>
        <v/>
      </c>
      <c r="B152" s="94" t="str">
        <f>IF(Evaluations!C149="","",Evaluations!C149)</f>
        <v/>
      </c>
      <c r="C152" s="95" t="str">
        <f>IF(Evaluations!D149="","",Evaluations!D149)</f>
        <v/>
      </c>
      <c r="D152" s="95" t="str">
        <f>IF(Evaluations!F149="","",Evaluations!F149)</f>
        <v/>
      </c>
      <c r="E152" s="95" t="str">
        <f>IF(Evaluations!G149="","",Evaluations!G149)</f>
        <v/>
      </c>
      <c r="F152" s="96" t="str">
        <f>IF(E152="","",HLOOKUP($C$3,Evaluations!$I$3:$DW$350,ROW(E146)+1,TRUE))</f>
        <v/>
      </c>
      <c r="G152" s="20" t="str">
        <f t="shared" si="2"/>
        <v/>
      </c>
      <c r="H152" s="14" t="str">
        <f>IF(Evaluations!H149="","",Evaluations!H149)</f>
        <v/>
      </c>
    </row>
    <row r="153" spans="1:8" x14ac:dyDescent="0.25">
      <c r="A153" s="93" t="str">
        <f>IF(Evaluations!B150="","",Evaluations!B150)</f>
        <v/>
      </c>
      <c r="B153" s="94" t="str">
        <f>IF(Evaluations!C150="","",Evaluations!C150)</f>
        <v/>
      </c>
      <c r="C153" s="95" t="str">
        <f>IF(Evaluations!D150="","",Evaluations!D150)</f>
        <v/>
      </c>
      <c r="D153" s="95" t="str">
        <f>IF(Evaluations!F150="","",Evaluations!F150)</f>
        <v/>
      </c>
      <c r="E153" s="95" t="str">
        <f>IF(Evaluations!G150="","",Evaluations!G150)</f>
        <v/>
      </c>
      <c r="F153" s="96" t="str">
        <f>IF(E153="","",HLOOKUP($C$3,Evaluations!$I$3:$DW$350,ROW(E147)+1,TRUE))</f>
        <v/>
      </c>
      <c r="G153" s="20" t="str">
        <f t="shared" si="2"/>
        <v/>
      </c>
      <c r="H153" s="14" t="str">
        <f>IF(Evaluations!H150="","",Evaluations!H150)</f>
        <v/>
      </c>
    </row>
    <row r="154" spans="1:8" x14ac:dyDescent="0.25">
      <c r="A154" s="93" t="str">
        <f>IF(Evaluations!B151="","",Evaluations!B151)</f>
        <v/>
      </c>
      <c r="B154" s="94" t="str">
        <f>IF(Evaluations!C151="","",Evaluations!C151)</f>
        <v/>
      </c>
      <c r="C154" s="95" t="str">
        <f>IF(Evaluations!D151="","",Evaluations!D151)</f>
        <v/>
      </c>
      <c r="D154" s="95" t="str">
        <f>IF(Evaluations!F151="","",Evaluations!F151)</f>
        <v/>
      </c>
      <c r="E154" s="95" t="str">
        <f>IF(Evaluations!G151="","",Evaluations!G151)</f>
        <v/>
      </c>
      <c r="F154" s="96" t="str">
        <f>IF(E154="","",HLOOKUP($C$3,Evaluations!$I$3:$DW$350,ROW(E148)+1,TRUE))</f>
        <v/>
      </c>
      <c r="G154" s="20" t="str">
        <f t="shared" si="2"/>
        <v/>
      </c>
      <c r="H154" s="14" t="str">
        <f>IF(Evaluations!H151="","",Evaluations!H151)</f>
        <v/>
      </c>
    </row>
    <row r="155" spans="1:8" x14ac:dyDescent="0.25">
      <c r="A155" s="93" t="str">
        <f>IF(Evaluations!B152="","",Evaluations!B152)</f>
        <v/>
      </c>
      <c r="B155" s="94" t="str">
        <f>IF(Evaluations!C152="","",Evaluations!C152)</f>
        <v/>
      </c>
      <c r="C155" s="95" t="str">
        <f>IF(Evaluations!D152="","",Evaluations!D152)</f>
        <v/>
      </c>
      <c r="D155" s="95" t="str">
        <f>IF(Evaluations!F152="","",Evaluations!F152)</f>
        <v/>
      </c>
      <c r="E155" s="95" t="str">
        <f>IF(Evaluations!G152="","",Evaluations!G152)</f>
        <v/>
      </c>
      <c r="F155" s="96" t="str">
        <f>IF(E155="","",HLOOKUP($C$3,Evaluations!$I$3:$DW$350,ROW(E149)+1,TRUE))</f>
        <v/>
      </c>
      <c r="G155" s="20" t="str">
        <f t="shared" si="2"/>
        <v/>
      </c>
      <c r="H155" s="14" t="str">
        <f>IF(Evaluations!H152="","",Evaluations!H152)</f>
        <v/>
      </c>
    </row>
    <row r="156" spans="1:8" x14ac:dyDescent="0.25">
      <c r="A156" s="93" t="str">
        <f>IF(Evaluations!B153="","",Evaluations!B153)</f>
        <v/>
      </c>
      <c r="B156" s="94" t="str">
        <f>IF(Evaluations!C153="","",Evaluations!C153)</f>
        <v/>
      </c>
      <c r="C156" s="95" t="str">
        <f>IF(Evaluations!D153="","",Evaluations!D153)</f>
        <v/>
      </c>
      <c r="D156" s="95" t="str">
        <f>IF(Evaluations!F153="","",Evaluations!F153)</f>
        <v/>
      </c>
      <c r="E156" s="95" t="str">
        <f>IF(Evaluations!G153="","",Evaluations!G153)</f>
        <v/>
      </c>
      <c r="F156" s="96" t="str">
        <f>IF(E156="","",HLOOKUP($C$3,Evaluations!$I$3:$DW$350,ROW(E150)+1,TRUE))</f>
        <v/>
      </c>
      <c r="G156" s="20" t="str">
        <f t="shared" si="2"/>
        <v/>
      </c>
      <c r="H156" s="14" t="str">
        <f>IF(Evaluations!H153="","",Evaluations!H153)</f>
        <v/>
      </c>
    </row>
    <row r="157" spans="1:8" x14ac:dyDescent="0.25">
      <c r="A157" s="93" t="str">
        <f>IF(Evaluations!B154="","",Evaluations!B154)</f>
        <v/>
      </c>
      <c r="B157" s="94" t="str">
        <f>IF(Evaluations!C154="","",Evaluations!C154)</f>
        <v/>
      </c>
      <c r="C157" s="95" t="str">
        <f>IF(Evaluations!D154="","",Evaluations!D154)</f>
        <v/>
      </c>
      <c r="D157" s="95" t="str">
        <f>IF(Evaluations!F154="","",Evaluations!F154)</f>
        <v/>
      </c>
      <c r="E157" s="95" t="str">
        <f>IF(Evaluations!G154="","",Evaluations!G154)</f>
        <v/>
      </c>
      <c r="F157" s="96" t="str">
        <f>IF(E157="","",HLOOKUP($C$3,Evaluations!$I$3:$DW$350,ROW(E151)+1,TRUE))</f>
        <v/>
      </c>
      <c r="G157" s="20" t="str">
        <f t="shared" si="2"/>
        <v/>
      </c>
      <c r="H157" s="14" t="str">
        <f>IF(Evaluations!H154="","",Evaluations!H154)</f>
        <v/>
      </c>
    </row>
    <row r="158" spans="1:8" x14ac:dyDescent="0.25">
      <c r="A158" s="93" t="str">
        <f>IF(Evaluations!B155="","",Evaluations!B155)</f>
        <v/>
      </c>
      <c r="B158" s="94" t="str">
        <f>IF(Evaluations!C155="","",Evaluations!C155)</f>
        <v/>
      </c>
      <c r="C158" s="95" t="str">
        <f>IF(Evaluations!D155="","",Evaluations!D155)</f>
        <v/>
      </c>
      <c r="D158" s="95" t="str">
        <f>IF(Evaluations!F155="","",Evaluations!F155)</f>
        <v/>
      </c>
      <c r="E158" s="95" t="str">
        <f>IF(Evaluations!G155="","",Evaluations!G155)</f>
        <v/>
      </c>
      <c r="F158" s="96" t="str">
        <f>IF(E158="","",HLOOKUP($C$3,Evaluations!$I$3:$DW$350,ROW(E152)+1,TRUE))</f>
        <v/>
      </c>
      <c r="G158" s="20" t="str">
        <f t="shared" si="2"/>
        <v/>
      </c>
      <c r="H158" s="14" t="str">
        <f>IF(Evaluations!H155="","",Evaluations!H155)</f>
        <v/>
      </c>
    </row>
    <row r="159" spans="1:8" x14ac:dyDescent="0.25">
      <c r="A159" s="93" t="str">
        <f>IF(Evaluations!B156="","",Evaluations!B156)</f>
        <v/>
      </c>
      <c r="B159" s="94" t="str">
        <f>IF(Evaluations!C156="","",Evaluations!C156)</f>
        <v/>
      </c>
      <c r="C159" s="95" t="str">
        <f>IF(Evaluations!D156="","",Evaluations!D156)</f>
        <v/>
      </c>
      <c r="D159" s="95" t="str">
        <f>IF(Evaluations!F156="","",Evaluations!F156)</f>
        <v/>
      </c>
      <c r="E159" s="95" t="str">
        <f>IF(Evaluations!G156="","",Evaluations!G156)</f>
        <v/>
      </c>
      <c r="F159" s="96" t="str">
        <f>IF(E159="","",HLOOKUP($C$3,Evaluations!$I$3:$DW$350,ROW(E153)+1,TRUE))</f>
        <v/>
      </c>
      <c r="G159" s="20" t="str">
        <f t="shared" si="2"/>
        <v/>
      </c>
      <c r="H159" s="14" t="str">
        <f>IF(Evaluations!H156="","",Evaluations!H156)</f>
        <v/>
      </c>
    </row>
    <row r="160" spans="1:8" x14ac:dyDescent="0.25">
      <c r="A160" s="93" t="str">
        <f>IF(Evaluations!B157="","",Evaluations!B157)</f>
        <v/>
      </c>
      <c r="B160" s="94" t="str">
        <f>IF(Evaluations!C157="","",Evaluations!C157)</f>
        <v/>
      </c>
      <c r="C160" s="95" t="str">
        <f>IF(Evaluations!D157="","",Evaluations!D157)</f>
        <v/>
      </c>
      <c r="D160" s="95" t="str">
        <f>IF(Evaluations!F157="","",Evaluations!F157)</f>
        <v/>
      </c>
      <c r="E160" s="95" t="str">
        <f>IF(Evaluations!G157="","",Evaluations!G157)</f>
        <v/>
      </c>
      <c r="F160" s="96" t="str">
        <f>IF(E160="","",HLOOKUP($C$3,Evaluations!$I$3:$DW$350,ROW(E154)+1,TRUE))</f>
        <v/>
      </c>
      <c r="G160" s="20" t="str">
        <f t="shared" si="2"/>
        <v/>
      </c>
      <c r="H160" s="14" t="str">
        <f>IF(Evaluations!H157="","",Evaluations!H157)</f>
        <v/>
      </c>
    </row>
    <row r="161" spans="1:8" x14ac:dyDescent="0.25">
      <c r="A161" s="93" t="str">
        <f>IF(Evaluations!B158="","",Evaluations!B158)</f>
        <v/>
      </c>
      <c r="B161" s="94" t="str">
        <f>IF(Evaluations!C158="","",Evaluations!C158)</f>
        <v/>
      </c>
      <c r="C161" s="95" t="str">
        <f>IF(Evaluations!D158="","",Evaluations!D158)</f>
        <v/>
      </c>
      <c r="D161" s="95" t="str">
        <f>IF(Evaluations!F158="","",Evaluations!F158)</f>
        <v/>
      </c>
      <c r="E161" s="95" t="str">
        <f>IF(Evaluations!G158="","",Evaluations!G158)</f>
        <v/>
      </c>
      <c r="F161" s="96" t="str">
        <f>IF(E161="","",HLOOKUP($C$3,Evaluations!$I$3:$DW$350,ROW(E155)+1,TRUE))</f>
        <v/>
      </c>
      <c r="G161" s="20" t="str">
        <f t="shared" si="2"/>
        <v/>
      </c>
      <c r="H161" s="14" t="str">
        <f>IF(Evaluations!H158="","",Evaluations!H158)</f>
        <v/>
      </c>
    </row>
    <row r="162" spans="1:8" x14ac:dyDescent="0.25">
      <c r="A162" s="93" t="str">
        <f>IF(Evaluations!B159="","",Evaluations!B159)</f>
        <v/>
      </c>
      <c r="B162" s="94" t="str">
        <f>IF(Evaluations!C159="","",Evaluations!C159)</f>
        <v/>
      </c>
      <c r="C162" s="95" t="str">
        <f>IF(Evaluations!D159="","",Evaluations!D159)</f>
        <v/>
      </c>
      <c r="D162" s="95" t="str">
        <f>IF(Evaluations!F159="","",Evaluations!F159)</f>
        <v/>
      </c>
      <c r="E162" s="95" t="str">
        <f>IF(Evaluations!G159="","",Evaluations!G159)</f>
        <v/>
      </c>
      <c r="F162" s="96" t="str">
        <f>IF(E162="","",HLOOKUP($C$3,Evaluations!$I$3:$DW$350,ROW(E156)+1,TRUE))</f>
        <v/>
      </c>
      <c r="G162" s="20" t="str">
        <f t="shared" si="2"/>
        <v/>
      </c>
      <c r="H162" s="14" t="str">
        <f>IF(Evaluations!H159="","",Evaluations!H159)</f>
        <v/>
      </c>
    </row>
    <row r="163" spans="1:8" x14ac:dyDescent="0.25">
      <c r="A163" s="93" t="str">
        <f>IF(Evaluations!B160="","",Evaluations!B160)</f>
        <v/>
      </c>
      <c r="B163" s="94" t="str">
        <f>IF(Evaluations!C160="","",Evaluations!C160)</f>
        <v/>
      </c>
      <c r="C163" s="95" t="str">
        <f>IF(Evaluations!D160="","",Evaluations!D160)</f>
        <v/>
      </c>
      <c r="D163" s="95" t="str">
        <f>IF(Evaluations!F160="","",Evaluations!F160)</f>
        <v/>
      </c>
      <c r="E163" s="95" t="str">
        <f>IF(Evaluations!G160="","",Evaluations!G160)</f>
        <v/>
      </c>
      <c r="F163" s="96" t="str">
        <f>IF(E163="","",HLOOKUP($C$3,Evaluations!$I$3:$DW$350,ROW(E157)+1,TRUE))</f>
        <v/>
      </c>
      <c r="G163" s="20" t="str">
        <f t="shared" si="2"/>
        <v/>
      </c>
      <c r="H163" s="14" t="str">
        <f>IF(Evaluations!H160="","",Evaluations!H160)</f>
        <v/>
      </c>
    </row>
    <row r="164" spans="1:8" x14ac:dyDescent="0.25">
      <c r="A164" s="93" t="str">
        <f>IF(Evaluations!B161="","",Evaluations!B161)</f>
        <v/>
      </c>
      <c r="B164" s="94" t="str">
        <f>IF(Evaluations!C161="","",Evaluations!C161)</f>
        <v/>
      </c>
      <c r="C164" s="95" t="str">
        <f>IF(Evaluations!D161="","",Evaluations!D161)</f>
        <v/>
      </c>
      <c r="D164" s="95" t="str">
        <f>IF(Evaluations!F161="","",Evaluations!F161)</f>
        <v/>
      </c>
      <c r="E164" s="95" t="str">
        <f>IF(Evaluations!G161="","",Evaluations!G161)</f>
        <v/>
      </c>
      <c r="F164" s="96" t="str">
        <f>IF(E164="","",HLOOKUP($C$3,Evaluations!$I$3:$DW$350,ROW(E158)+1,TRUE))</f>
        <v/>
      </c>
      <c r="G164" s="20" t="str">
        <f t="shared" si="2"/>
        <v/>
      </c>
      <c r="H164" s="14" t="str">
        <f>IF(Evaluations!H161="","",Evaluations!H161)</f>
        <v/>
      </c>
    </row>
    <row r="165" spans="1:8" x14ac:dyDescent="0.25">
      <c r="A165" s="93" t="str">
        <f>IF(Evaluations!B162="","",Evaluations!B162)</f>
        <v/>
      </c>
      <c r="B165" s="94" t="str">
        <f>IF(Evaluations!C162="","",Evaluations!C162)</f>
        <v/>
      </c>
      <c r="C165" s="95" t="str">
        <f>IF(Evaluations!D162="","",Evaluations!D162)</f>
        <v/>
      </c>
      <c r="D165" s="95" t="str">
        <f>IF(Evaluations!F162="","",Evaluations!F162)</f>
        <v/>
      </c>
      <c r="E165" s="95" t="str">
        <f>IF(Evaluations!G162="","",Evaluations!G162)</f>
        <v/>
      </c>
      <c r="F165" s="96" t="str">
        <f>IF(E165="","",HLOOKUP($C$3,Evaluations!$I$3:$DW$350,ROW(E159)+1,TRUE))</f>
        <v/>
      </c>
      <c r="G165" s="20" t="str">
        <f t="shared" si="2"/>
        <v/>
      </c>
      <c r="H165" s="14" t="str">
        <f>IF(Evaluations!H162="","",Evaluations!H162)</f>
        <v/>
      </c>
    </row>
    <row r="166" spans="1:8" x14ac:dyDescent="0.25">
      <c r="A166" s="93" t="str">
        <f>IF(Evaluations!B163="","",Evaluations!B163)</f>
        <v/>
      </c>
      <c r="B166" s="94" t="str">
        <f>IF(Evaluations!C163="","",Evaluations!C163)</f>
        <v/>
      </c>
      <c r="C166" s="95" t="str">
        <f>IF(Evaluations!D163="","",Evaluations!D163)</f>
        <v/>
      </c>
      <c r="D166" s="95" t="str">
        <f>IF(Evaluations!F163="","",Evaluations!F163)</f>
        <v/>
      </c>
      <c r="E166" s="95" t="str">
        <f>IF(Evaluations!G163="","",Evaluations!G163)</f>
        <v/>
      </c>
      <c r="F166" s="96" t="str">
        <f>IF(E166="","",HLOOKUP($C$3,Evaluations!$I$3:$DW$350,ROW(E160)+1,TRUE))</f>
        <v/>
      </c>
      <c r="G166" s="20" t="str">
        <f t="shared" si="2"/>
        <v/>
      </c>
      <c r="H166" s="14" t="str">
        <f>IF(Evaluations!H163="","",Evaluations!H163)</f>
        <v/>
      </c>
    </row>
    <row r="167" spans="1:8" x14ac:dyDescent="0.25">
      <c r="A167" s="93" t="str">
        <f>IF(Evaluations!B164="","",Evaluations!B164)</f>
        <v/>
      </c>
      <c r="B167" s="94" t="str">
        <f>IF(Evaluations!C164="","",Evaluations!C164)</f>
        <v/>
      </c>
      <c r="C167" s="95" t="str">
        <f>IF(Evaluations!D164="","",Evaluations!D164)</f>
        <v/>
      </c>
      <c r="D167" s="95" t="str">
        <f>IF(Evaluations!F164="","",Evaluations!F164)</f>
        <v/>
      </c>
      <c r="E167" s="95" t="str">
        <f>IF(Evaluations!G164="","",Evaluations!G164)</f>
        <v/>
      </c>
      <c r="F167" s="96" t="str">
        <f>IF(E167="","",HLOOKUP($C$3,Evaluations!$I$3:$DW$350,ROW(E161)+1,TRUE))</f>
        <v/>
      </c>
      <c r="G167" s="20" t="str">
        <f t="shared" si="2"/>
        <v/>
      </c>
      <c r="H167" s="14" t="str">
        <f>IF(Evaluations!H164="","",Evaluations!H164)</f>
        <v/>
      </c>
    </row>
    <row r="168" spans="1:8" x14ac:dyDescent="0.25">
      <c r="A168" s="93" t="str">
        <f>IF(Evaluations!B165="","",Evaluations!B165)</f>
        <v/>
      </c>
      <c r="B168" s="94" t="str">
        <f>IF(Evaluations!C165="","",Evaluations!C165)</f>
        <v/>
      </c>
      <c r="C168" s="95" t="str">
        <f>IF(Evaluations!D165="","",Evaluations!D165)</f>
        <v/>
      </c>
      <c r="D168" s="95" t="str">
        <f>IF(Evaluations!F165="","",Evaluations!F165)</f>
        <v/>
      </c>
      <c r="E168" s="95" t="str">
        <f>IF(Evaluations!G165="","",Evaluations!G165)</f>
        <v/>
      </c>
      <c r="F168" s="96" t="str">
        <f>IF(E168="","",HLOOKUP($C$3,Evaluations!$I$3:$DW$350,ROW(E162)+1,TRUE))</f>
        <v/>
      </c>
      <c r="G168" s="20" t="str">
        <f t="shared" si="2"/>
        <v/>
      </c>
      <c r="H168" s="14" t="str">
        <f>IF(Evaluations!H165="","",Evaluations!H165)</f>
        <v/>
      </c>
    </row>
    <row r="169" spans="1:8" x14ac:dyDescent="0.25">
      <c r="A169" s="93" t="str">
        <f>IF(Evaluations!B166="","",Evaluations!B166)</f>
        <v/>
      </c>
      <c r="B169" s="94" t="str">
        <f>IF(Evaluations!C166="","",Evaluations!C166)</f>
        <v/>
      </c>
      <c r="C169" s="95" t="str">
        <f>IF(Evaluations!D166="","",Evaluations!D166)</f>
        <v/>
      </c>
      <c r="D169" s="95" t="str">
        <f>IF(Evaluations!F166="","",Evaluations!F166)</f>
        <v/>
      </c>
      <c r="E169" s="95" t="str">
        <f>IF(Evaluations!G166="","",Evaluations!G166)</f>
        <v/>
      </c>
      <c r="F169" s="96" t="str">
        <f>IF(E169="","",HLOOKUP($C$3,Evaluations!$I$3:$DW$350,ROW(E163)+1,TRUE))</f>
        <v/>
      </c>
      <c r="G169" s="20" t="str">
        <f t="shared" si="2"/>
        <v/>
      </c>
      <c r="H169" s="14" t="str">
        <f>IF(Evaluations!H166="","",Evaluations!H166)</f>
        <v/>
      </c>
    </row>
    <row r="170" spans="1:8" x14ac:dyDescent="0.25">
      <c r="A170" s="93" t="str">
        <f>IF(Evaluations!B167="","",Evaluations!B167)</f>
        <v/>
      </c>
      <c r="B170" s="94" t="str">
        <f>IF(Evaluations!C167="","",Evaluations!C167)</f>
        <v/>
      </c>
      <c r="C170" s="95" t="str">
        <f>IF(Evaluations!D167="","",Evaluations!D167)</f>
        <v/>
      </c>
      <c r="D170" s="95" t="str">
        <f>IF(Evaluations!F167="","",Evaluations!F167)</f>
        <v/>
      </c>
      <c r="E170" s="95" t="str">
        <f>IF(Evaluations!G167="","",Evaluations!G167)</f>
        <v/>
      </c>
      <c r="F170" s="96" t="str">
        <f>IF(E170="","",HLOOKUP($C$3,Evaluations!$I$3:$DW$350,ROW(E164)+1,TRUE))</f>
        <v/>
      </c>
      <c r="G170" s="20" t="str">
        <f t="shared" si="2"/>
        <v/>
      </c>
      <c r="H170" s="14" t="str">
        <f>IF(Evaluations!H167="","",Evaluations!H167)</f>
        <v/>
      </c>
    </row>
    <row r="171" spans="1:8" x14ac:dyDescent="0.25">
      <c r="A171" s="93" t="str">
        <f>IF(Evaluations!B168="","",Evaluations!B168)</f>
        <v/>
      </c>
      <c r="B171" s="94" t="str">
        <f>IF(Evaluations!C168="","",Evaluations!C168)</f>
        <v/>
      </c>
      <c r="C171" s="95" t="str">
        <f>IF(Evaluations!D168="","",Evaluations!D168)</f>
        <v/>
      </c>
      <c r="D171" s="95" t="str">
        <f>IF(Evaluations!F168="","",Evaluations!F168)</f>
        <v/>
      </c>
      <c r="E171" s="95" t="str">
        <f>IF(Evaluations!G168="","",Evaluations!G168)</f>
        <v/>
      </c>
      <c r="F171" s="96" t="str">
        <f>IF(E171="","",HLOOKUP($C$3,Evaluations!$I$3:$DW$350,ROW(E165)+1,TRUE))</f>
        <v/>
      </c>
      <c r="G171" s="20" t="str">
        <f t="shared" si="2"/>
        <v/>
      </c>
      <c r="H171" s="14" t="str">
        <f>IF(Evaluations!H168="","",Evaluations!H168)</f>
        <v/>
      </c>
    </row>
    <row r="172" spans="1:8" x14ac:dyDescent="0.25">
      <c r="A172" s="93" t="str">
        <f>IF(Evaluations!B169="","",Evaluations!B169)</f>
        <v/>
      </c>
      <c r="B172" s="94" t="str">
        <f>IF(Evaluations!C169="","",Evaluations!C169)</f>
        <v/>
      </c>
      <c r="C172" s="95" t="str">
        <f>IF(Evaluations!D169="","",Evaluations!D169)</f>
        <v/>
      </c>
      <c r="D172" s="95" t="str">
        <f>IF(Evaluations!F169="","",Evaluations!F169)</f>
        <v/>
      </c>
      <c r="E172" s="95" t="str">
        <f>IF(Evaluations!G169="","",Evaluations!G169)</f>
        <v/>
      </c>
      <c r="F172" s="96" t="str">
        <f>IF(E172="","",HLOOKUP($C$3,Evaluations!$I$3:$DW$350,ROW(E166)+1,TRUE))</f>
        <v/>
      </c>
      <c r="G172" s="20" t="str">
        <f t="shared" si="2"/>
        <v/>
      </c>
      <c r="H172" s="14" t="str">
        <f>IF(Evaluations!H169="","",Evaluations!H169)</f>
        <v/>
      </c>
    </row>
    <row r="173" spans="1:8" x14ac:dyDescent="0.25">
      <c r="A173" s="93" t="str">
        <f>IF(Evaluations!B170="","",Evaluations!B170)</f>
        <v/>
      </c>
      <c r="B173" s="94" t="str">
        <f>IF(Evaluations!C170="","",Evaluations!C170)</f>
        <v/>
      </c>
      <c r="C173" s="95" t="str">
        <f>IF(Evaluations!D170="","",Evaluations!D170)</f>
        <v/>
      </c>
      <c r="D173" s="95" t="str">
        <f>IF(Evaluations!F170="","",Evaluations!F170)</f>
        <v/>
      </c>
      <c r="E173" s="95" t="str">
        <f>IF(Evaluations!G170="","",Evaluations!G170)</f>
        <v/>
      </c>
      <c r="F173" s="96" t="str">
        <f>IF(E173="","",HLOOKUP($C$3,Evaluations!$I$3:$DW$350,ROW(E167)+1,TRUE))</f>
        <v/>
      </c>
      <c r="G173" s="20" t="str">
        <f t="shared" si="2"/>
        <v/>
      </c>
      <c r="H173" s="14" t="str">
        <f>IF(Evaluations!H170="","",Evaluations!H170)</f>
        <v/>
      </c>
    </row>
    <row r="174" spans="1:8" x14ac:dyDescent="0.25">
      <c r="A174" s="93" t="str">
        <f>IF(Evaluations!B171="","",Evaluations!B171)</f>
        <v/>
      </c>
      <c r="B174" s="94" t="str">
        <f>IF(Evaluations!C171="","",Evaluations!C171)</f>
        <v/>
      </c>
      <c r="C174" s="95" t="str">
        <f>IF(Evaluations!D171="","",Evaluations!D171)</f>
        <v/>
      </c>
      <c r="D174" s="95" t="str">
        <f>IF(Evaluations!F171="","",Evaluations!F171)</f>
        <v/>
      </c>
      <c r="E174" s="95" t="str">
        <f>IF(Evaluations!G171="","",Evaluations!G171)</f>
        <v/>
      </c>
      <c r="F174" s="96" t="str">
        <f>IF(E174="","",HLOOKUP($C$3,Evaluations!$I$3:$DW$350,ROW(E168)+1,TRUE))</f>
        <v/>
      </c>
      <c r="G174" s="20" t="str">
        <f t="shared" si="2"/>
        <v/>
      </c>
      <c r="H174" s="14" t="str">
        <f>IF(Evaluations!H171="","",Evaluations!H171)</f>
        <v/>
      </c>
    </row>
    <row r="175" spans="1:8" x14ac:dyDescent="0.25">
      <c r="A175" s="93" t="str">
        <f>IF(Evaluations!B172="","",Evaluations!B172)</f>
        <v/>
      </c>
      <c r="B175" s="94" t="str">
        <f>IF(Evaluations!C172="","",Evaluations!C172)</f>
        <v/>
      </c>
      <c r="C175" s="95" t="str">
        <f>IF(Evaluations!D172="","",Evaluations!D172)</f>
        <v/>
      </c>
      <c r="D175" s="95" t="str">
        <f>IF(Evaluations!F172="","",Evaluations!F172)</f>
        <v/>
      </c>
      <c r="E175" s="95" t="str">
        <f>IF(Evaluations!G172="","",Evaluations!G172)</f>
        <v/>
      </c>
      <c r="F175" s="96" t="str">
        <f>IF(E175="","",HLOOKUP($C$3,Evaluations!$I$3:$DW$350,ROW(E169)+1,TRUE))</f>
        <v/>
      </c>
      <c r="G175" s="20" t="str">
        <f t="shared" si="2"/>
        <v/>
      </c>
      <c r="H175" s="14" t="str">
        <f>IF(Evaluations!H172="","",Evaluations!H172)</f>
        <v/>
      </c>
    </row>
    <row r="176" spans="1:8" x14ac:dyDescent="0.25">
      <c r="A176" s="93" t="str">
        <f>IF(Evaluations!B173="","",Evaluations!B173)</f>
        <v/>
      </c>
      <c r="B176" s="94" t="str">
        <f>IF(Evaluations!C173="","",Evaluations!C173)</f>
        <v/>
      </c>
      <c r="C176" s="95" t="str">
        <f>IF(Evaluations!D173="","",Evaluations!D173)</f>
        <v/>
      </c>
      <c r="D176" s="95" t="str">
        <f>IF(Evaluations!F173="","",Evaluations!F173)</f>
        <v/>
      </c>
      <c r="E176" s="95" t="str">
        <f>IF(Evaluations!G173="","",Evaluations!G173)</f>
        <v/>
      </c>
      <c r="F176" s="96" t="str">
        <f>IF(E176="","",HLOOKUP($C$3,Evaluations!$I$3:$DW$350,ROW(E170)+1,TRUE))</f>
        <v/>
      </c>
      <c r="G176" s="20" t="str">
        <f t="shared" si="2"/>
        <v/>
      </c>
      <c r="H176" s="14" t="str">
        <f>IF(Evaluations!H173="","",Evaluations!H173)</f>
        <v/>
      </c>
    </row>
    <row r="177" spans="1:8" x14ac:dyDescent="0.25">
      <c r="A177" s="93" t="str">
        <f>IF(Evaluations!B174="","",Evaluations!B174)</f>
        <v/>
      </c>
      <c r="B177" s="94" t="str">
        <f>IF(Evaluations!C174="","",Evaluations!C174)</f>
        <v/>
      </c>
      <c r="C177" s="95" t="str">
        <f>IF(Evaluations!D174="","",Evaluations!D174)</f>
        <v/>
      </c>
      <c r="D177" s="95" t="str">
        <f>IF(Evaluations!F174="","",Evaluations!F174)</f>
        <v/>
      </c>
      <c r="E177" s="95" t="str">
        <f>IF(Evaluations!G174="","",Evaluations!G174)</f>
        <v/>
      </c>
      <c r="F177" s="96" t="str">
        <f>IF(E177="","",HLOOKUP($C$3,Evaluations!$I$3:$DW$350,ROW(E171)+1,TRUE))</f>
        <v/>
      </c>
      <c r="G177" s="20" t="str">
        <f t="shared" si="2"/>
        <v/>
      </c>
      <c r="H177" s="14" t="str">
        <f>IF(Evaluations!H174="","",Evaluations!H174)</f>
        <v/>
      </c>
    </row>
    <row r="178" spans="1:8" x14ac:dyDescent="0.25">
      <c r="A178" s="93" t="str">
        <f>IF(Evaluations!B175="","",Evaluations!B175)</f>
        <v/>
      </c>
      <c r="B178" s="94" t="str">
        <f>IF(Evaluations!C175="","",Evaluations!C175)</f>
        <v/>
      </c>
      <c r="C178" s="95" t="str">
        <f>IF(Evaluations!D175="","",Evaluations!D175)</f>
        <v/>
      </c>
      <c r="D178" s="95" t="str">
        <f>IF(Evaluations!F175="","",Evaluations!F175)</f>
        <v/>
      </c>
      <c r="E178" s="95" t="str">
        <f>IF(Evaluations!G175="","",Evaluations!G175)</f>
        <v/>
      </c>
      <c r="F178" s="96" t="str">
        <f>IF(E178="","",HLOOKUP($C$3,Evaluations!$I$3:$DW$350,ROW(E172)+1,TRUE))</f>
        <v/>
      </c>
      <c r="G178" s="20" t="str">
        <f t="shared" si="2"/>
        <v/>
      </c>
      <c r="H178" s="14" t="str">
        <f>IF(Evaluations!H175="","",Evaluations!H175)</f>
        <v/>
      </c>
    </row>
    <row r="179" spans="1:8" x14ac:dyDescent="0.25">
      <c r="A179" s="93" t="str">
        <f>IF(Evaluations!B176="","",Evaluations!B176)</f>
        <v/>
      </c>
      <c r="B179" s="94" t="str">
        <f>IF(Evaluations!C176="","",Evaluations!C176)</f>
        <v/>
      </c>
      <c r="C179" s="95" t="str">
        <f>IF(Evaluations!D176="","",Evaluations!D176)</f>
        <v/>
      </c>
      <c r="D179" s="95" t="str">
        <f>IF(Evaluations!F176="","",Evaluations!F176)</f>
        <v/>
      </c>
      <c r="E179" s="95" t="str">
        <f>IF(Evaluations!G176="","",Evaluations!G176)</f>
        <v/>
      </c>
      <c r="F179" s="96" t="str">
        <f>IF(E179="","",HLOOKUP($C$3,Evaluations!$I$3:$DW$350,ROW(E173)+1,TRUE))</f>
        <v/>
      </c>
      <c r="G179" s="20" t="str">
        <f t="shared" si="2"/>
        <v/>
      </c>
      <c r="H179" s="14" t="str">
        <f>IF(Evaluations!H176="","",Evaluations!H176)</f>
        <v/>
      </c>
    </row>
    <row r="180" spans="1:8" x14ac:dyDescent="0.25">
      <c r="A180" s="93" t="str">
        <f>IF(Evaluations!B177="","",Evaluations!B177)</f>
        <v/>
      </c>
      <c r="B180" s="94" t="str">
        <f>IF(Evaluations!C177="","",Evaluations!C177)</f>
        <v/>
      </c>
      <c r="C180" s="95" t="str">
        <f>IF(Evaluations!D177="","",Evaluations!D177)</f>
        <v/>
      </c>
      <c r="D180" s="95" t="str">
        <f>IF(Evaluations!F177="","",Evaluations!F177)</f>
        <v/>
      </c>
      <c r="E180" s="95" t="str">
        <f>IF(Evaluations!G177="","",Evaluations!G177)</f>
        <v/>
      </c>
      <c r="F180" s="96" t="str">
        <f>IF(E180="","",HLOOKUP($C$3,Evaluations!$I$3:$DW$350,ROW(E174)+1,TRUE))</f>
        <v/>
      </c>
      <c r="G180" s="20" t="str">
        <f t="shared" si="2"/>
        <v/>
      </c>
      <c r="H180" s="14" t="str">
        <f>IF(Evaluations!H177="","",Evaluations!H177)</f>
        <v/>
      </c>
    </row>
    <row r="181" spans="1:8" x14ac:dyDescent="0.25">
      <c r="A181" s="93" t="str">
        <f>IF(Evaluations!B178="","",Evaluations!B178)</f>
        <v/>
      </c>
      <c r="B181" s="94" t="str">
        <f>IF(Evaluations!C178="","",Evaluations!C178)</f>
        <v/>
      </c>
      <c r="C181" s="95" t="str">
        <f>IF(Evaluations!D178="","",Evaluations!D178)</f>
        <v/>
      </c>
      <c r="D181" s="95" t="str">
        <f>IF(Evaluations!F178="","",Evaluations!F178)</f>
        <v/>
      </c>
      <c r="E181" s="95" t="str">
        <f>IF(Evaluations!G178="","",Evaluations!G178)</f>
        <v/>
      </c>
      <c r="F181" s="96" t="str">
        <f>IF(E181="","",HLOOKUP($C$3,Evaluations!$I$3:$DW$350,ROW(E175)+1,TRUE))</f>
        <v/>
      </c>
      <c r="G181" s="20" t="str">
        <f t="shared" si="2"/>
        <v/>
      </c>
      <c r="H181" s="14" t="str">
        <f>IF(Evaluations!H178="","",Evaluations!H178)</f>
        <v/>
      </c>
    </row>
    <row r="182" spans="1:8" x14ac:dyDescent="0.25">
      <c r="A182" s="93" t="str">
        <f>IF(Evaluations!B179="","",Evaluations!B179)</f>
        <v/>
      </c>
      <c r="B182" s="94" t="str">
        <f>IF(Evaluations!C179="","",Evaluations!C179)</f>
        <v/>
      </c>
      <c r="C182" s="95" t="str">
        <f>IF(Evaluations!D179="","",Evaluations!D179)</f>
        <v/>
      </c>
      <c r="D182" s="95" t="str">
        <f>IF(Evaluations!F179="","",Evaluations!F179)</f>
        <v/>
      </c>
      <c r="E182" s="95" t="str">
        <f>IF(Evaluations!G179="","",Evaluations!G179)</f>
        <v/>
      </c>
      <c r="F182" s="96" t="str">
        <f>IF(E182="","",HLOOKUP($C$3,Evaluations!$I$3:$DW$350,ROW(E176)+1,TRUE))</f>
        <v/>
      </c>
      <c r="G182" s="20" t="str">
        <f t="shared" si="2"/>
        <v/>
      </c>
      <c r="H182" s="14" t="str">
        <f>IF(Evaluations!H179="","",Evaluations!H179)</f>
        <v/>
      </c>
    </row>
    <row r="183" spans="1:8" x14ac:dyDescent="0.25">
      <c r="A183" s="93" t="str">
        <f>IF(Evaluations!B180="","",Evaluations!B180)</f>
        <v/>
      </c>
      <c r="B183" s="94" t="str">
        <f>IF(Evaluations!C180="","",Evaluations!C180)</f>
        <v/>
      </c>
      <c r="C183" s="95" t="str">
        <f>IF(Evaluations!D180="","",Evaluations!D180)</f>
        <v/>
      </c>
      <c r="D183" s="95" t="str">
        <f>IF(Evaluations!F180="","",Evaluations!F180)</f>
        <v/>
      </c>
      <c r="E183" s="95" t="str">
        <f>IF(Evaluations!G180="","",Evaluations!G180)</f>
        <v/>
      </c>
      <c r="F183" s="96" t="str">
        <f>IF(E183="","",HLOOKUP($C$3,Evaluations!$I$3:$DW$350,ROW(E177)+1,TRUE))</f>
        <v/>
      </c>
      <c r="G183" s="20" t="str">
        <f t="shared" si="2"/>
        <v/>
      </c>
      <c r="H183" s="14" t="str">
        <f>IF(Evaluations!H180="","",Evaluations!H180)</f>
        <v/>
      </c>
    </row>
    <row r="184" spans="1:8" x14ac:dyDescent="0.25">
      <c r="A184" s="93" t="str">
        <f>IF(Evaluations!B181="","",Evaluations!B181)</f>
        <v/>
      </c>
      <c r="B184" s="94" t="str">
        <f>IF(Evaluations!C181="","",Evaluations!C181)</f>
        <v/>
      </c>
      <c r="C184" s="95" t="str">
        <f>IF(Evaluations!D181="","",Evaluations!D181)</f>
        <v/>
      </c>
      <c r="D184" s="95" t="str">
        <f>IF(Evaluations!F181="","",Evaluations!F181)</f>
        <v/>
      </c>
      <c r="E184" s="95" t="str">
        <f>IF(Evaluations!G181="","",Evaluations!G181)</f>
        <v/>
      </c>
      <c r="F184" s="96" t="str">
        <f>IF(E184="","",HLOOKUP($C$3,Evaluations!$I$3:$DW$350,ROW(E178)+1,TRUE))</f>
        <v/>
      </c>
      <c r="G184" s="20" t="str">
        <f t="shared" si="2"/>
        <v/>
      </c>
      <c r="H184" s="14" t="str">
        <f>IF(Evaluations!H181="","",Evaluations!H181)</f>
        <v/>
      </c>
    </row>
    <row r="185" spans="1:8" x14ac:dyDescent="0.25">
      <c r="A185" s="93" t="str">
        <f>IF(Evaluations!B182="","",Evaluations!B182)</f>
        <v/>
      </c>
      <c r="B185" s="94" t="str">
        <f>IF(Evaluations!C182="","",Evaluations!C182)</f>
        <v/>
      </c>
      <c r="C185" s="95" t="str">
        <f>IF(Evaluations!D182="","",Evaluations!D182)</f>
        <v/>
      </c>
      <c r="D185" s="95" t="str">
        <f>IF(Evaluations!F182="","",Evaluations!F182)</f>
        <v/>
      </c>
      <c r="E185" s="95" t="str">
        <f>IF(Evaluations!G182="","",Evaluations!G182)</f>
        <v/>
      </c>
      <c r="F185" s="96" t="str">
        <f>IF(E185="","",HLOOKUP($C$3,Evaluations!$I$3:$DW$350,ROW(E179)+1,TRUE))</f>
        <v/>
      </c>
      <c r="G185" s="20" t="str">
        <f t="shared" si="2"/>
        <v/>
      </c>
      <c r="H185" s="14" t="str">
        <f>IF(Evaluations!H182="","",Evaluations!H182)</f>
        <v/>
      </c>
    </row>
    <row r="186" spans="1:8" x14ac:dyDescent="0.25">
      <c r="A186" s="93" t="str">
        <f>IF(Evaluations!B183="","",Evaluations!B183)</f>
        <v/>
      </c>
      <c r="B186" s="94" t="str">
        <f>IF(Evaluations!C183="","",Evaluations!C183)</f>
        <v/>
      </c>
      <c r="C186" s="95" t="str">
        <f>IF(Evaluations!D183="","",Evaluations!D183)</f>
        <v/>
      </c>
      <c r="D186" s="95" t="str">
        <f>IF(Evaluations!F183="","",Evaluations!F183)</f>
        <v/>
      </c>
      <c r="E186" s="95" t="str">
        <f>IF(Evaluations!G183="","",Evaluations!G183)</f>
        <v/>
      </c>
      <c r="F186" s="96" t="str">
        <f>IF(E186="","",HLOOKUP($C$3,Evaluations!$I$3:$DW$350,ROW(E180)+1,TRUE))</f>
        <v/>
      </c>
      <c r="G186" s="20" t="str">
        <f t="shared" si="2"/>
        <v/>
      </c>
      <c r="H186" s="14" t="str">
        <f>IF(Evaluations!H183="","",Evaluations!H183)</f>
        <v/>
      </c>
    </row>
    <row r="187" spans="1:8" x14ac:dyDescent="0.25">
      <c r="A187" s="93" t="str">
        <f>IF(Evaluations!B184="","",Evaluations!B184)</f>
        <v/>
      </c>
      <c r="B187" s="94" t="str">
        <f>IF(Evaluations!C184="","",Evaluations!C184)</f>
        <v/>
      </c>
      <c r="C187" s="95" t="str">
        <f>IF(Evaluations!D184="","",Evaluations!D184)</f>
        <v/>
      </c>
      <c r="D187" s="95" t="str">
        <f>IF(Evaluations!F184="","",Evaluations!F184)</f>
        <v/>
      </c>
      <c r="E187" s="95" t="str">
        <f>IF(Evaluations!G184="","",Evaluations!G184)</f>
        <v/>
      </c>
      <c r="F187" s="96" t="str">
        <f>IF(E187="","",HLOOKUP($C$3,Evaluations!$I$3:$DW$350,ROW(E181)+1,TRUE))</f>
        <v/>
      </c>
      <c r="G187" s="20" t="str">
        <f t="shared" si="2"/>
        <v/>
      </c>
      <c r="H187" s="14" t="str">
        <f>IF(Evaluations!H184="","",Evaluations!H184)</f>
        <v/>
      </c>
    </row>
    <row r="188" spans="1:8" x14ac:dyDescent="0.25">
      <c r="A188" s="93" t="str">
        <f>IF(Evaluations!B185="","",Evaluations!B185)</f>
        <v/>
      </c>
      <c r="B188" s="94" t="str">
        <f>IF(Evaluations!C185="","",Evaluations!C185)</f>
        <v/>
      </c>
      <c r="C188" s="95" t="str">
        <f>IF(Evaluations!D185="","",Evaluations!D185)</f>
        <v/>
      </c>
      <c r="D188" s="95" t="str">
        <f>IF(Evaluations!F185="","",Evaluations!F185)</f>
        <v/>
      </c>
      <c r="E188" s="95" t="str">
        <f>IF(Evaluations!G185="","",Evaluations!G185)</f>
        <v/>
      </c>
      <c r="F188" s="96" t="str">
        <f>IF(E188="","",HLOOKUP($C$3,Evaluations!$I$3:$DW$350,ROW(E182)+1,TRUE))</f>
        <v/>
      </c>
      <c r="G188" s="20" t="str">
        <f t="shared" si="2"/>
        <v/>
      </c>
      <c r="H188" s="14" t="str">
        <f>IF(Evaluations!H185="","",Evaluations!H185)</f>
        <v/>
      </c>
    </row>
    <row r="189" spans="1:8" x14ac:dyDescent="0.25">
      <c r="A189" s="93" t="str">
        <f>IF(Evaluations!B186="","",Evaluations!B186)</f>
        <v/>
      </c>
      <c r="B189" s="94" t="str">
        <f>IF(Evaluations!C186="","",Evaluations!C186)</f>
        <v/>
      </c>
      <c r="C189" s="95" t="str">
        <f>IF(Evaluations!D186="","",Evaluations!D186)</f>
        <v/>
      </c>
      <c r="D189" s="95" t="str">
        <f>IF(Evaluations!F186="","",Evaluations!F186)</f>
        <v/>
      </c>
      <c r="E189" s="95" t="str">
        <f>IF(Evaluations!G186="","",Evaluations!G186)</f>
        <v/>
      </c>
      <c r="F189" s="96" t="str">
        <f>IF(E189="","",HLOOKUP($C$3,Evaluations!$I$3:$DW$350,ROW(E183)+1,TRUE))</f>
        <v/>
      </c>
      <c r="G189" s="20" t="str">
        <f t="shared" si="2"/>
        <v/>
      </c>
      <c r="H189" s="14" t="str">
        <f>IF(Evaluations!H186="","",Evaluations!H186)</f>
        <v/>
      </c>
    </row>
    <row r="190" spans="1:8" x14ac:dyDescent="0.25">
      <c r="A190" s="93" t="str">
        <f>IF(Evaluations!B187="","",Evaluations!B187)</f>
        <v/>
      </c>
      <c r="B190" s="94" t="str">
        <f>IF(Evaluations!C187="","",Evaluations!C187)</f>
        <v/>
      </c>
      <c r="C190" s="95" t="str">
        <f>IF(Evaluations!D187="","",Evaluations!D187)</f>
        <v/>
      </c>
      <c r="D190" s="95" t="str">
        <f>IF(Evaluations!F187="","",Evaluations!F187)</f>
        <v/>
      </c>
      <c r="E190" s="95" t="str">
        <f>IF(Evaluations!G187="","",Evaluations!G187)</f>
        <v/>
      </c>
      <c r="F190" s="96" t="str">
        <f>IF(E190="","",HLOOKUP($C$3,Evaluations!$I$3:$DW$350,ROW(E184)+1,TRUE))</f>
        <v/>
      </c>
      <c r="G190" s="20" t="str">
        <f t="shared" si="2"/>
        <v/>
      </c>
      <c r="H190" s="14" t="str">
        <f>IF(Evaluations!H187="","",Evaluations!H187)</f>
        <v/>
      </c>
    </row>
    <row r="191" spans="1:8" x14ac:dyDescent="0.25">
      <c r="A191" s="93" t="str">
        <f>IF(Evaluations!B188="","",Evaluations!B188)</f>
        <v/>
      </c>
      <c r="B191" s="94" t="str">
        <f>IF(Evaluations!C188="","",Evaluations!C188)</f>
        <v/>
      </c>
      <c r="C191" s="95" t="str">
        <f>IF(Evaluations!D188="","",Evaluations!D188)</f>
        <v/>
      </c>
      <c r="D191" s="95" t="str">
        <f>IF(Evaluations!F188="","",Evaluations!F188)</f>
        <v/>
      </c>
      <c r="E191" s="95" t="str">
        <f>IF(Evaluations!G188="","",Evaluations!G188)</f>
        <v/>
      </c>
      <c r="F191" s="96" t="str">
        <f>IF(E191="","",HLOOKUP($C$3,Evaluations!$I$3:$DW$350,ROW(E185)+1,TRUE))</f>
        <v/>
      </c>
      <c r="G191" s="20" t="str">
        <f t="shared" si="2"/>
        <v/>
      </c>
      <c r="H191" s="14" t="str">
        <f>IF(Evaluations!H188="","",Evaluations!H188)</f>
        <v/>
      </c>
    </row>
    <row r="192" spans="1:8" x14ac:dyDescent="0.25">
      <c r="A192" s="93" t="str">
        <f>IF(Evaluations!B189="","",Evaluations!B189)</f>
        <v/>
      </c>
      <c r="B192" s="94" t="str">
        <f>IF(Evaluations!C189="","",Evaluations!C189)</f>
        <v/>
      </c>
      <c r="C192" s="95" t="str">
        <f>IF(Evaluations!D189="","",Evaluations!D189)</f>
        <v/>
      </c>
      <c r="D192" s="95" t="str">
        <f>IF(Evaluations!F189="","",Evaluations!F189)</f>
        <v/>
      </c>
      <c r="E192" s="95" t="str">
        <f>IF(Evaluations!G189="","",Evaluations!G189)</f>
        <v/>
      </c>
      <c r="F192" s="96" t="str">
        <f>IF(E192="","",HLOOKUP($C$3,Evaluations!$I$3:$DW$350,ROW(E186)+1,TRUE))</f>
        <v/>
      </c>
      <c r="G192" s="20" t="str">
        <f t="shared" si="2"/>
        <v/>
      </c>
      <c r="H192" s="14" t="str">
        <f>IF(Evaluations!H189="","",Evaluations!H189)</f>
        <v/>
      </c>
    </row>
    <row r="193" spans="1:8" x14ac:dyDescent="0.25">
      <c r="A193" s="93" t="str">
        <f>IF(Evaluations!B190="","",Evaluations!B190)</f>
        <v/>
      </c>
      <c r="B193" s="94" t="str">
        <f>IF(Evaluations!C190="","",Evaluations!C190)</f>
        <v/>
      </c>
      <c r="C193" s="95" t="str">
        <f>IF(Evaluations!D190="","",Evaluations!D190)</f>
        <v/>
      </c>
      <c r="D193" s="95" t="str">
        <f>IF(Evaluations!F190="","",Evaluations!F190)</f>
        <v/>
      </c>
      <c r="E193" s="95" t="str">
        <f>IF(Evaluations!G190="","",Evaluations!G190)</f>
        <v/>
      </c>
      <c r="F193" s="96" t="str">
        <f>IF(E193="","",HLOOKUP($C$3,Evaluations!$I$3:$DW$350,ROW(E187)+1,TRUE))</f>
        <v/>
      </c>
      <c r="G193" s="20" t="str">
        <f t="shared" si="2"/>
        <v/>
      </c>
      <c r="H193" s="14" t="str">
        <f>IF(Evaluations!H190="","",Evaluations!H190)</f>
        <v/>
      </c>
    </row>
    <row r="194" spans="1:8" x14ac:dyDescent="0.25">
      <c r="A194" s="93" t="str">
        <f>IF(Evaluations!B191="","",Evaluations!B191)</f>
        <v/>
      </c>
      <c r="B194" s="94" t="str">
        <f>IF(Evaluations!C191="","",Evaluations!C191)</f>
        <v/>
      </c>
      <c r="C194" s="95" t="str">
        <f>IF(Evaluations!D191="","",Evaluations!D191)</f>
        <v/>
      </c>
      <c r="D194" s="95" t="str">
        <f>IF(Evaluations!F191="","",Evaluations!F191)</f>
        <v/>
      </c>
      <c r="E194" s="95" t="str">
        <f>IF(Evaluations!G191="","",Evaluations!G191)</f>
        <v/>
      </c>
      <c r="F194" s="96" t="str">
        <f>IF(E194="","",HLOOKUP($C$3,Evaluations!$I$3:$DW$350,ROW(E188)+1,TRUE))</f>
        <v/>
      </c>
      <c r="G194" s="20" t="str">
        <f t="shared" si="2"/>
        <v/>
      </c>
      <c r="H194" s="14" t="str">
        <f>IF(Evaluations!H191="","",Evaluations!H191)</f>
        <v/>
      </c>
    </row>
    <row r="195" spans="1:8" x14ac:dyDescent="0.25">
      <c r="A195" s="93" t="str">
        <f>IF(Evaluations!B192="","",Evaluations!B192)</f>
        <v/>
      </c>
      <c r="B195" s="94" t="str">
        <f>IF(Evaluations!C192="","",Evaluations!C192)</f>
        <v/>
      </c>
      <c r="C195" s="95" t="str">
        <f>IF(Evaluations!D192="","",Evaluations!D192)</f>
        <v/>
      </c>
      <c r="D195" s="95" t="str">
        <f>IF(Evaluations!F192="","",Evaluations!F192)</f>
        <v/>
      </c>
      <c r="E195" s="95" t="str">
        <f>IF(Evaluations!G192="","",Evaluations!G192)</f>
        <v/>
      </c>
      <c r="F195" s="96" t="str">
        <f>IF(E195="","",HLOOKUP($C$3,Evaluations!$I$3:$DW$350,ROW(E189)+1,TRUE))</f>
        <v/>
      </c>
      <c r="G195" s="20" t="str">
        <f t="shared" si="2"/>
        <v/>
      </c>
      <c r="H195" s="14" t="str">
        <f>IF(Evaluations!H192="","",Evaluations!H192)</f>
        <v/>
      </c>
    </row>
    <row r="196" spans="1:8" x14ac:dyDescent="0.25">
      <c r="A196" s="93" t="str">
        <f>IF(Evaluations!B193="","",Evaluations!B193)</f>
        <v/>
      </c>
      <c r="B196" s="94" t="str">
        <f>IF(Evaluations!C193="","",Evaluations!C193)</f>
        <v/>
      </c>
      <c r="C196" s="95" t="str">
        <f>IF(Evaluations!D193="","",Evaluations!D193)</f>
        <v/>
      </c>
      <c r="D196" s="95" t="str">
        <f>IF(Evaluations!F193="","",Evaluations!F193)</f>
        <v/>
      </c>
      <c r="E196" s="95" t="str">
        <f>IF(Evaluations!G193="","",Evaluations!G193)</f>
        <v/>
      </c>
      <c r="F196" s="96" t="str">
        <f>IF(E196="","",HLOOKUP($C$3,Evaluations!$I$3:$DW$350,ROW(E190)+1,TRUE))</f>
        <v/>
      </c>
      <c r="G196" s="20" t="str">
        <f t="shared" si="2"/>
        <v/>
      </c>
      <c r="H196" s="14" t="str">
        <f>IF(Evaluations!H193="","",Evaluations!H193)</f>
        <v/>
      </c>
    </row>
    <row r="197" spans="1:8" x14ac:dyDescent="0.25">
      <c r="A197" s="93" t="str">
        <f>IF(Evaluations!B194="","",Evaluations!B194)</f>
        <v/>
      </c>
      <c r="B197" s="94" t="str">
        <f>IF(Evaluations!C194="","",Evaluations!C194)</f>
        <v/>
      </c>
      <c r="C197" s="95" t="str">
        <f>IF(Evaluations!D194="","",Evaluations!D194)</f>
        <v/>
      </c>
      <c r="D197" s="95" t="str">
        <f>IF(Evaluations!F194="","",Evaluations!F194)</f>
        <v/>
      </c>
      <c r="E197" s="95" t="str">
        <f>IF(Evaluations!G194="","",Evaluations!G194)</f>
        <v/>
      </c>
      <c r="F197" s="96" t="str">
        <f>IF(E197="","",HLOOKUP($C$3,Evaluations!$I$3:$DW$350,ROW(E191)+1,TRUE))</f>
        <v/>
      </c>
      <c r="G197" s="20" t="str">
        <f t="shared" si="2"/>
        <v/>
      </c>
      <c r="H197" s="14" t="str">
        <f>IF(Evaluations!H194="","",Evaluations!H194)</f>
        <v/>
      </c>
    </row>
    <row r="198" spans="1:8" x14ac:dyDescent="0.25">
      <c r="A198" s="93" t="str">
        <f>IF(Evaluations!B195="","",Evaluations!B195)</f>
        <v/>
      </c>
      <c r="B198" s="94" t="str">
        <f>IF(Evaluations!C195="","",Evaluations!C195)</f>
        <v/>
      </c>
      <c r="C198" s="95" t="str">
        <f>IF(Evaluations!D195="","",Evaluations!D195)</f>
        <v/>
      </c>
      <c r="D198" s="95" t="str">
        <f>IF(Evaluations!F195="","",Evaluations!F195)</f>
        <v/>
      </c>
      <c r="E198" s="95" t="str">
        <f>IF(Evaluations!G195="","",Evaluations!G195)</f>
        <v/>
      </c>
      <c r="F198" s="96" t="str">
        <f>IF(E198="","",HLOOKUP($C$3,Evaluations!$I$3:$DW$350,ROW(E192)+1,TRUE))</f>
        <v/>
      </c>
      <c r="G198" s="20" t="str">
        <f t="shared" si="2"/>
        <v/>
      </c>
      <c r="H198" s="14" t="str">
        <f>IF(Evaluations!H195="","",Evaluations!H195)</f>
        <v/>
      </c>
    </row>
    <row r="199" spans="1:8" x14ac:dyDescent="0.25">
      <c r="A199" s="93" t="str">
        <f>IF(Evaluations!B196="","",Evaluations!B196)</f>
        <v/>
      </c>
      <c r="B199" s="94" t="str">
        <f>IF(Evaluations!C196="","",Evaluations!C196)</f>
        <v/>
      </c>
      <c r="C199" s="95" t="str">
        <f>IF(Evaluations!D196="","",Evaluations!D196)</f>
        <v/>
      </c>
      <c r="D199" s="95" t="str">
        <f>IF(Evaluations!F196="","",Evaluations!F196)</f>
        <v/>
      </c>
      <c r="E199" s="95" t="str">
        <f>IF(Evaluations!G196="","",Evaluations!G196)</f>
        <v/>
      </c>
      <c r="F199" s="96" t="str">
        <f>IF(E199="","",HLOOKUP($C$3,Evaluations!$I$3:$DW$350,ROW(E193)+1,TRUE))</f>
        <v/>
      </c>
      <c r="G199" s="20" t="str">
        <f t="shared" si="2"/>
        <v/>
      </c>
      <c r="H199" s="14" t="str">
        <f>IF(Evaluations!H196="","",Evaluations!H196)</f>
        <v/>
      </c>
    </row>
    <row r="200" spans="1:8" x14ac:dyDescent="0.25">
      <c r="A200" s="93" t="str">
        <f>IF(Evaluations!B197="","",Evaluations!B197)</f>
        <v/>
      </c>
      <c r="B200" s="94" t="str">
        <f>IF(Evaluations!C197="","",Evaluations!C197)</f>
        <v/>
      </c>
      <c r="C200" s="95" t="str">
        <f>IF(Evaluations!D197="","",Evaluations!D197)</f>
        <v/>
      </c>
      <c r="D200" s="95" t="str">
        <f>IF(Evaluations!F197="","",Evaluations!F197)</f>
        <v/>
      </c>
      <c r="E200" s="95" t="str">
        <f>IF(Evaluations!G197="","",Evaluations!G197)</f>
        <v/>
      </c>
      <c r="F200" s="96" t="str">
        <f>IF(E200="","",HLOOKUP($C$3,Evaluations!$I$3:$DW$350,ROW(E194)+1,TRUE))</f>
        <v/>
      </c>
      <c r="G200" s="20" t="str">
        <f t="shared" si="2"/>
        <v/>
      </c>
      <c r="H200" s="14" t="str">
        <f>IF(Evaluations!H197="","",Evaluations!H197)</f>
        <v/>
      </c>
    </row>
    <row r="201" spans="1:8" x14ac:dyDescent="0.25">
      <c r="A201" s="93" t="str">
        <f>IF(Evaluations!B198="","",Evaluations!B198)</f>
        <v/>
      </c>
      <c r="B201" s="94" t="str">
        <f>IF(Evaluations!C198="","",Evaluations!C198)</f>
        <v/>
      </c>
      <c r="C201" s="95" t="str">
        <f>IF(Evaluations!D198="","",Evaluations!D198)</f>
        <v/>
      </c>
      <c r="D201" s="95" t="str">
        <f>IF(Evaluations!F198="","",Evaluations!F198)</f>
        <v/>
      </c>
      <c r="E201" s="95" t="str">
        <f>IF(Evaluations!G198="","",Evaluations!G198)</f>
        <v/>
      </c>
      <c r="F201" s="96" t="str">
        <f>IF(E201="","",HLOOKUP($C$3,Evaluations!$I$3:$DW$350,ROW(E195)+1,TRUE))</f>
        <v/>
      </c>
      <c r="G201" s="20" t="str">
        <f t="shared" si="2"/>
        <v/>
      </c>
      <c r="H201" s="14" t="str">
        <f>IF(Evaluations!H198="","",Evaluations!H198)</f>
        <v/>
      </c>
    </row>
    <row r="202" spans="1:8" x14ac:dyDescent="0.25">
      <c r="A202" s="93" t="str">
        <f>IF(Evaluations!B199="","",Evaluations!B199)</f>
        <v/>
      </c>
      <c r="B202" s="94" t="str">
        <f>IF(Evaluations!C199="","",Evaluations!C199)</f>
        <v/>
      </c>
      <c r="C202" s="95" t="str">
        <f>IF(Evaluations!D199="","",Evaluations!D199)</f>
        <v/>
      </c>
      <c r="D202" s="95" t="str">
        <f>IF(Evaluations!F199="","",Evaluations!F199)</f>
        <v/>
      </c>
      <c r="E202" s="95" t="str">
        <f>IF(Evaluations!G199="","",Evaluations!G199)</f>
        <v/>
      </c>
      <c r="F202" s="96" t="str">
        <f>IF(E202="","",HLOOKUP($C$3,Evaluations!$I$3:$DW$350,ROW(E196)+1,TRUE))</f>
        <v/>
      </c>
      <c r="G202" s="20" t="str">
        <f t="shared" si="2"/>
        <v/>
      </c>
      <c r="H202" s="14" t="str">
        <f>IF(Evaluations!H199="","",Evaluations!H199)</f>
        <v/>
      </c>
    </row>
    <row r="203" spans="1:8" x14ac:dyDescent="0.25">
      <c r="A203" s="93" t="str">
        <f>IF(Evaluations!B200="","",Evaluations!B200)</f>
        <v/>
      </c>
      <c r="B203" s="94" t="str">
        <f>IF(Evaluations!C200="","",Evaluations!C200)</f>
        <v/>
      </c>
      <c r="C203" s="95" t="str">
        <f>IF(Evaluations!D200="","",Evaluations!D200)</f>
        <v/>
      </c>
      <c r="D203" s="95" t="str">
        <f>IF(Evaluations!F200="","",Evaluations!F200)</f>
        <v/>
      </c>
      <c r="E203" s="95" t="str">
        <f>IF(Evaluations!G200="","",Evaluations!G200)</f>
        <v/>
      </c>
      <c r="F203" s="96" t="str">
        <f>IF(E203="","",HLOOKUP($C$3,Evaluations!$I$3:$DW$350,ROW(E197)+1,TRUE))</f>
        <v/>
      </c>
      <c r="G203" s="20" t="str">
        <f t="shared" si="2"/>
        <v/>
      </c>
      <c r="H203" s="14" t="str">
        <f>IF(Evaluations!H200="","",Evaluations!H200)</f>
        <v/>
      </c>
    </row>
    <row r="204" spans="1:8" x14ac:dyDescent="0.25">
      <c r="A204" s="93" t="str">
        <f>IF(Evaluations!B201="","",Evaluations!B201)</f>
        <v/>
      </c>
      <c r="B204" s="94" t="str">
        <f>IF(Evaluations!C201="","",Evaluations!C201)</f>
        <v/>
      </c>
      <c r="C204" s="95" t="str">
        <f>IF(Evaluations!D201="","",Evaluations!D201)</f>
        <v/>
      </c>
      <c r="D204" s="95" t="str">
        <f>IF(Evaluations!F201="","",Evaluations!F201)</f>
        <v/>
      </c>
      <c r="E204" s="95" t="str">
        <f>IF(Evaluations!G201="","",Evaluations!G201)</f>
        <v/>
      </c>
      <c r="F204" s="96" t="str">
        <f>IF(E204="","",HLOOKUP($C$3,Evaluations!$I$3:$DW$350,ROW(E198)+1,TRUE))</f>
        <v/>
      </c>
      <c r="G204" s="20" t="str">
        <f t="shared" ref="G204:G267" si="3">IF(H204="","",F204/H204)</f>
        <v/>
      </c>
      <c r="H204" s="14" t="str">
        <f>IF(Evaluations!H201="","",Evaluations!H201)</f>
        <v/>
      </c>
    </row>
    <row r="205" spans="1:8" x14ac:dyDescent="0.25">
      <c r="A205" s="93" t="str">
        <f>IF(Evaluations!B202="","",Evaluations!B202)</f>
        <v/>
      </c>
      <c r="B205" s="94" t="str">
        <f>IF(Evaluations!C202="","",Evaluations!C202)</f>
        <v/>
      </c>
      <c r="C205" s="95" t="str">
        <f>IF(Evaluations!D202="","",Evaluations!D202)</f>
        <v/>
      </c>
      <c r="D205" s="95" t="str">
        <f>IF(Evaluations!F202="","",Evaluations!F202)</f>
        <v/>
      </c>
      <c r="E205" s="95" t="str">
        <f>IF(Evaluations!G202="","",Evaluations!G202)</f>
        <v/>
      </c>
      <c r="F205" s="96" t="str">
        <f>IF(E205="","",HLOOKUP($C$3,Evaluations!$I$3:$DW$350,ROW(E199)+1,TRUE))</f>
        <v/>
      </c>
      <c r="G205" s="20" t="str">
        <f t="shared" si="3"/>
        <v/>
      </c>
      <c r="H205" s="14" t="str">
        <f>IF(Evaluations!H202="","",Evaluations!H202)</f>
        <v/>
      </c>
    </row>
    <row r="206" spans="1:8" x14ac:dyDescent="0.25">
      <c r="A206" s="93" t="str">
        <f>IF(Evaluations!B203="","",Evaluations!B203)</f>
        <v/>
      </c>
      <c r="B206" s="94" t="str">
        <f>IF(Evaluations!C203="","",Evaluations!C203)</f>
        <v/>
      </c>
      <c r="C206" s="95" t="str">
        <f>IF(Evaluations!D203="","",Evaluations!D203)</f>
        <v/>
      </c>
      <c r="D206" s="95" t="str">
        <f>IF(Evaluations!F203="","",Evaluations!F203)</f>
        <v/>
      </c>
      <c r="E206" s="95" t="str">
        <f>IF(Evaluations!G203="","",Evaluations!G203)</f>
        <v/>
      </c>
      <c r="F206" s="96" t="str">
        <f>IF(E206="","",HLOOKUP($C$3,Evaluations!$I$3:$DW$350,ROW(E200)+1,TRUE))</f>
        <v/>
      </c>
      <c r="G206" s="20" t="str">
        <f t="shared" si="3"/>
        <v/>
      </c>
      <c r="H206" s="14" t="str">
        <f>IF(Evaluations!H203="","",Evaluations!H203)</f>
        <v/>
      </c>
    </row>
    <row r="207" spans="1:8" x14ac:dyDescent="0.25">
      <c r="A207" s="93" t="str">
        <f>IF(Evaluations!B204="","",Evaluations!B204)</f>
        <v/>
      </c>
      <c r="B207" s="94" t="str">
        <f>IF(Evaluations!C204="","",Evaluations!C204)</f>
        <v/>
      </c>
      <c r="C207" s="95" t="str">
        <f>IF(Evaluations!D204="","",Evaluations!D204)</f>
        <v/>
      </c>
      <c r="D207" s="95" t="str">
        <f>IF(Evaluations!F204="","",Evaluations!F204)</f>
        <v/>
      </c>
      <c r="E207" s="95" t="str">
        <f>IF(Evaluations!G204="","",Evaluations!G204)</f>
        <v/>
      </c>
      <c r="F207" s="96" t="str">
        <f>IF(E207="","",HLOOKUP($C$3,Evaluations!$I$3:$DW$350,ROW(E201)+1,TRUE))</f>
        <v/>
      </c>
      <c r="G207" s="20" t="str">
        <f t="shared" si="3"/>
        <v/>
      </c>
      <c r="H207" s="14" t="str">
        <f>IF(Evaluations!H204="","",Evaluations!H204)</f>
        <v/>
      </c>
    </row>
    <row r="208" spans="1:8" x14ac:dyDescent="0.25">
      <c r="A208" s="93" t="str">
        <f>IF(Evaluations!B205="","",Evaluations!B205)</f>
        <v/>
      </c>
      <c r="B208" s="94" t="str">
        <f>IF(Evaluations!C205="","",Evaluations!C205)</f>
        <v/>
      </c>
      <c r="C208" s="95" t="str">
        <f>IF(Evaluations!D205="","",Evaluations!D205)</f>
        <v/>
      </c>
      <c r="D208" s="95" t="str">
        <f>IF(Evaluations!F205="","",Evaluations!F205)</f>
        <v/>
      </c>
      <c r="E208" s="95" t="str">
        <f>IF(Evaluations!G205="","",Evaluations!G205)</f>
        <v/>
      </c>
      <c r="F208" s="96" t="str">
        <f>IF(E208="","",HLOOKUP($C$3,Evaluations!$I$3:$DW$350,ROW(E202)+1,TRUE))</f>
        <v/>
      </c>
      <c r="G208" s="20" t="str">
        <f t="shared" si="3"/>
        <v/>
      </c>
      <c r="H208" s="14" t="str">
        <f>IF(Evaluations!H205="","",Evaluations!H205)</f>
        <v/>
      </c>
    </row>
    <row r="209" spans="1:8" x14ac:dyDescent="0.25">
      <c r="A209" s="93" t="str">
        <f>IF(Evaluations!B206="","",Evaluations!B206)</f>
        <v/>
      </c>
      <c r="B209" s="94" t="str">
        <f>IF(Evaluations!C206="","",Evaluations!C206)</f>
        <v/>
      </c>
      <c r="C209" s="95" t="str">
        <f>IF(Evaluations!D206="","",Evaluations!D206)</f>
        <v/>
      </c>
      <c r="D209" s="95" t="str">
        <f>IF(Evaluations!F206="","",Evaluations!F206)</f>
        <v/>
      </c>
      <c r="E209" s="95" t="str">
        <f>IF(Evaluations!G206="","",Evaluations!G206)</f>
        <v/>
      </c>
      <c r="F209" s="96" t="str">
        <f>IF(E209="","",HLOOKUP($C$3,Evaluations!$I$3:$DW$350,ROW(E203)+1,TRUE))</f>
        <v/>
      </c>
      <c r="G209" s="20" t="str">
        <f t="shared" si="3"/>
        <v/>
      </c>
      <c r="H209" s="14" t="str">
        <f>IF(Evaluations!H206="","",Evaluations!H206)</f>
        <v/>
      </c>
    </row>
    <row r="210" spans="1:8" x14ac:dyDescent="0.25">
      <c r="A210" s="93" t="str">
        <f>IF(Evaluations!B207="","",Evaluations!B207)</f>
        <v/>
      </c>
      <c r="B210" s="94" t="str">
        <f>IF(Evaluations!C207="","",Evaluations!C207)</f>
        <v/>
      </c>
      <c r="C210" s="95" t="str">
        <f>IF(Evaluations!D207="","",Evaluations!D207)</f>
        <v/>
      </c>
      <c r="D210" s="95" t="str">
        <f>IF(Evaluations!F207="","",Evaluations!F207)</f>
        <v/>
      </c>
      <c r="E210" s="95" t="str">
        <f>IF(Evaluations!G207="","",Evaluations!G207)</f>
        <v/>
      </c>
      <c r="F210" s="96" t="str">
        <f>IF(E210="","",HLOOKUP($C$3,Evaluations!$I$3:$DW$350,ROW(E204)+1,TRUE))</f>
        <v/>
      </c>
      <c r="G210" s="20" t="str">
        <f t="shared" si="3"/>
        <v/>
      </c>
      <c r="H210" s="14" t="str">
        <f>IF(Evaluations!H207="","",Evaluations!H207)</f>
        <v/>
      </c>
    </row>
    <row r="211" spans="1:8" x14ac:dyDescent="0.25">
      <c r="A211" s="93" t="str">
        <f>IF(Evaluations!B208="","",Evaluations!B208)</f>
        <v/>
      </c>
      <c r="B211" s="94" t="str">
        <f>IF(Evaluations!C208="","",Evaluations!C208)</f>
        <v/>
      </c>
      <c r="C211" s="95" t="str">
        <f>IF(Evaluations!D208="","",Evaluations!D208)</f>
        <v/>
      </c>
      <c r="D211" s="95" t="str">
        <f>IF(Evaluations!F208="","",Evaluations!F208)</f>
        <v/>
      </c>
      <c r="E211" s="95" t="str">
        <f>IF(Evaluations!G208="","",Evaluations!G208)</f>
        <v/>
      </c>
      <c r="F211" s="96" t="str">
        <f>IF(E211="","",HLOOKUP($C$3,Evaluations!$I$3:$DW$350,ROW(E205)+1,TRUE))</f>
        <v/>
      </c>
      <c r="G211" s="20" t="str">
        <f t="shared" si="3"/>
        <v/>
      </c>
      <c r="H211" s="14" t="str">
        <f>IF(Evaluations!H208="","",Evaluations!H208)</f>
        <v/>
      </c>
    </row>
    <row r="212" spans="1:8" x14ac:dyDescent="0.25">
      <c r="A212" s="93" t="str">
        <f>IF(Evaluations!B209="","",Evaluations!B209)</f>
        <v/>
      </c>
      <c r="B212" s="94" t="str">
        <f>IF(Evaluations!C209="","",Evaluations!C209)</f>
        <v/>
      </c>
      <c r="C212" s="95" t="str">
        <f>IF(Evaluations!D209="","",Evaluations!D209)</f>
        <v/>
      </c>
      <c r="D212" s="95" t="str">
        <f>IF(Evaluations!F209="","",Evaluations!F209)</f>
        <v/>
      </c>
      <c r="E212" s="95" t="str">
        <f>IF(Evaluations!G209="","",Evaluations!G209)</f>
        <v/>
      </c>
      <c r="F212" s="96" t="str">
        <f>IF(E212="","",HLOOKUP($C$3,Evaluations!$I$3:$DW$350,ROW(E206)+1,TRUE))</f>
        <v/>
      </c>
      <c r="G212" s="20" t="str">
        <f t="shared" si="3"/>
        <v/>
      </c>
      <c r="H212" s="14" t="str">
        <f>IF(Evaluations!H209="","",Evaluations!H209)</f>
        <v/>
      </c>
    </row>
    <row r="213" spans="1:8" x14ac:dyDescent="0.25">
      <c r="A213" s="93" t="str">
        <f>IF(Evaluations!B210="","",Evaluations!B210)</f>
        <v/>
      </c>
      <c r="B213" s="94" t="str">
        <f>IF(Evaluations!C210="","",Evaluations!C210)</f>
        <v/>
      </c>
      <c r="C213" s="95" t="str">
        <f>IF(Evaluations!D210="","",Evaluations!D210)</f>
        <v/>
      </c>
      <c r="D213" s="95" t="str">
        <f>IF(Evaluations!F210="","",Evaluations!F210)</f>
        <v/>
      </c>
      <c r="E213" s="95" t="str">
        <f>IF(Evaluations!G210="","",Evaluations!G210)</f>
        <v/>
      </c>
      <c r="F213" s="96" t="str">
        <f>IF(E213="","",HLOOKUP($C$3,Evaluations!$I$3:$DW$350,ROW(E207)+1,TRUE))</f>
        <v/>
      </c>
      <c r="G213" s="20" t="str">
        <f t="shared" si="3"/>
        <v/>
      </c>
      <c r="H213" s="14" t="str">
        <f>IF(Evaluations!H210="","",Evaluations!H210)</f>
        <v/>
      </c>
    </row>
    <row r="214" spans="1:8" x14ac:dyDescent="0.25">
      <c r="A214" s="93" t="str">
        <f>IF(Evaluations!B211="","",Evaluations!B211)</f>
        <v/>
      </c>
      <c r="B214" s="94" t="str">
        <f>IF(Evaluations!C211="","",Evaluations!C211)</f>
        <v/>
      </c>
      <c r="C214" s="95" t="str">
        <f>IF(Evaluations!D211="","",Evaluations!D211)</f>
        <v/>
      </c>
      <c r="D214" s="95" t="str">
        <f>IF(Evaluations!F211="","",Evaluations!F211)</f>
        <v/>
      </c>
      <c r="E214" s="95" t="str">
        <f>IF(Evaluations!G211="","",Evaluations!G211)</f>
        <v/>
      </c>
      <c r="F214" s="96" t="str">
        <f>IF(E214="","",HLOOKUP($C$3,Evaluations!$I$3:$DW$350,ROW(E208)+1,TRUE))</f>
        <v/>
      </c>
      <c r="G214" s="20" t="str">
        <f t="shared" si="3"/>
        <v/>
      </c>
      <c r="H214" s="14" t="str">
        <f>IF(Evaluations!H211="","",Evaluations!H211)</f>
        <v/>
      </c>
    </row>
    <row r="215" spans="1:8" x14ac:dyDescent="0.25">
      <c r="A215" s="93" t="str">
        <f>IF(Evaluations!B212="","",Evaluations!B212)</f>
        <v/>
      </c>
      <c r="B215" s="94" t="str">
        <f>IF(Evaluations!C212="","",Evaluations!C212)</f>
        <v/>
      </c>
      <c r="C215" s="95" t="str">
        <f>IF(Evaluations!D212="","",Evaluations!D212)</f>
        <v/>
      </c>
      <c r="D215" s="95" t="str">
        <f>IF(Evaluations!F212="","",Evaluations!F212)</f>
        <v/>
      </c>
      <c r="E215" s="95" t="str">
        <f>IF(Evaluations!G212="","",Evaluations!G212)</f>
        <v/>
      </c>
      <c r="F215" s="96" t="str">
        <f>IF(E215="","",HLOOKUP($C$3,Evaluations!$I$3:$DW$350,ROW(E209)+1,TRUE))</f>
        <v/>
      </c>
      <c r="G215" s="20" t="str">
        <f t="shared" si="3"/>
        <v/>
      </c>
      <c r="H215" s="14" t="str">
        <f>IF(Evaluations!H212="","",Evaluations!H212)</f>
        <v/>
      </c>
    </row>
    <row r="216" spans="1:8" x14ac:dyDescent="0.25">
      <c r="A216" s="93" t="str">
        <f>IF(Evaluations!B213="","",Evaluations!B213)</f>
        <v/>
      </c>
      <c r="B216" s="94" t="str">
        <f>IF(Evaluations!C213="","",Evaluations!C213)</f>
        <v/>
      </c>
      <c r="C216" s="95" t="str">
        <f>IF(Evaluations!D213="","",Evaluations!D213)</f>
        <v/>
      </c>
      <c r="D216" s="95" t="str">
        <f>IF(Evaluations!F213="","",Evaluations!F213)</f>
        <v/>
      </c>
      <c r="E216" s="95" t="str">
        <f>IF(Evaluations!G213="","",Evaluations!G213)</f>
        <v/>
      </c>
      <c r="F216" s="96" t="str">
        <f>IF(E216="","",HLOOKUP($C$3,Evaluations!$I$3:$DW$350,ROW(E210)+1,TRUE))</f>
        <v/>
      </c>
      <c r="G216" s="20" t="str">
        <f t="shared" si="3"/>
        <v/>
      </c>
      <c r="H216" s="14" t="str">
        <f>IF(Evaluations!H213="","",Evaluations!H213)</f>
        <v/>
      </c>
    </row>
    <row r="217" spans="1:8" x14ac:dyDescent="0.25">
      <c r="A217" s="93" t="str">
        <f>IF(Evaluations!B214="","",Evaluations!B214)</f>
        <v/>
      </c>
      <c r="B217" s="94" t="str">
        <f>IF(Evaluations!C214="","",Evaluations!C214)</f>
        <v/>
      </c>
      <c r="C217" s="95" t="str">
        <f>IF(Evaluations!D214="","",Evaluations!D214)</f>
        <v/>
      </c>
      <c r="D217" s="95" t="str">
        <f>IF(Evaluations!F214="","",Evaluations!F214)</f>
        <v/>
      </c>
      <c r="E217" s="95" t="str">
        <f>IF(Evaluations!G214="","",Evaluations!G214)</f>
        <v/>
      </c>
      <c r="F217" s="96" t="str">
        <f>IF(E217="","",HLOOKUP($C$3,Evaluations!$I$3:$DW$350,ROW(E211)+1,TRUE))</f>
        <v/>
      </c>
      <c r="G217" s="20" t="str">
        <f t="shared" si="3"/>
        <v/>
      </c>
      <c r="H217" s="14" t="str">
        <f>IF(Evaluations!H214="","",Evaluations!H214)</f>
        <v/>
      </c>
    </row>
    <row r="218" spans="1:8" x14ac:dyDescent="0.25">
      <c r="A218" s="93" t="str">
        <f>IF(Evaluations!B215="","",Evaluations!B215)</f>
        <v/>
      </c>
      <c r="B218" s="94" t="str">
        <f>IF(Evaluations!C215="","",Evaluations!C215)</f>
        <v/>
      </c>
      <c r="C218" s="95" t="str">
        <f>IF(Evaluations!D215="","",Evaluations!D215)</f>
        <v/>
      </c>
      <c r="D218" s="95" t="str">
        <f>IF(Evaluations!F215="","",Evaluations!F215)</f>
        <v/>
      </c>
      <c r="E218" s="95" t="str">
        <f>IF(Evaluations!G215="","",Evaluations!G215)</f>
        <v/>
      </c>
      <c r="F218" s="96" t="str">
        <f>IF(E218="","",HLOOKUP($C$3,Evaluations!$I$3:$DW$350,ROW(E212)+1,TRUE))</f>
        <v/>
      </c>
      <c r="G218" s="20" t="str">
        <f t="shared" si="3"/>
        <v/>
      </c>
      <c r="H218" s="14" t="str">
        <f>IF(Evaluations!H215="","",Evaluations!H215)</f>
        <v/>
      </c>
    </row>
    <row r="219" spans="1:8" x14ac:dyDescent="0.25">
      <c r="A219" s="93" t="str">
        <f>IF(Evaluations!B216="","",Evaluations!B216)</f>
        <v/>
      </c>
      <c r="B219" s="94" t="str">
        <f>IF(Evaluations!C216="","",Evaluations!C216)</f>
        <v/>
      </c>
      <c r="C219" s="95" t="str">
        <f>IF(Evaluations!D216="","",Evaluations!D216)</f>
        <v/>
      </c>
      <c r="D219" s="95" t="str">
        <f>IF(Evaluations!F216="","",Evaluations!F216)</f>
        <v/>
      </c>
      <c r="E219" s="95" t="str">
        <f>IF(Evaluations!G216="","",Evaluations!G216)</f>
        <v/>
      </c>
      <c r="F219" s="96" t="str">
        <f>IF(E219="","",HLOOKUP($C$3,Evaluations!$I$3:$DW$350,ROW(E213)+1,TRUE))</f>
        <v/>
      </c>
      <c r="G219" s="20" t="str">
        <f t="shared" si="3"/>
        <v/>
      </c>
      <c r="H219" s="14" t="str">
        <f>IF(Evaluations!H216="","",Evaluations!H216)</f>
        <v/>
      </c>
    </row>
    <row r="220" spans="1:8" x14ac:dyDescent="0.25">
      <c r="A220" s="93" t="str">
        <f>IF(Evaluations!B217="","",Evaluations!B217)</f>
        <v/>
      </c>
      <c r="B220" s="94" t="str">
        <f>IF(Evaluations!C217="","",Evaluations!C217)</f>
        <v/>
      </c>
      <c r="C220" s="95" t="str">
        <f>IF(Evaluations!D217="","",Evaluations!D217)</f>
        <v/>
      </c>
      <c r="D220" s="95" t="str">
        <f>IF(Evaluations!F217="","",Evaluations!F217)</f>
        <v/>
      </c>
      <c r="E220" s="95" t="str">
        <f>IF(Evaluations!G217="","",Evaluations!G217)</f>
        <v/>
      </c>
      <c r="F220" s="96" t="str">
        <f>IF(E220="","",HLOOKUP($C$3,Evaluations!$I$3:$DW$350,ROW(E214)+1,TRUE))</f>
        <v/>
      </c>
      <c r="G220" s="20" t="str">
        <f t="shared" si="3"/>
        <v/>
      </c>
      <c r="H220" s="14" t="str">
        <f>IF(Evaluations!H217="","",Evaluations!H217)</f>
        <v/>
      </c>
    </row>
    <row r="221" spans="1:8" x14ac:dyDescent="0.25">
      <c r="A221" s="93" t="str">
        <f>IF(Evaluations!B218="","",Evaluations!B218)</f>
        <v/>
      </c>
      <c r="B221" s="94" t="str">
        <f>IF(Evaluations!C218="","",Evaluations!C218)</f>
        <v/>
      </c>
      <c r="C221" s="95" t="str">
        <f>IF(Evaluations!D218="","",Evaluations!D218)</f>
        <v/>
      </c>
      <c r="D221" s="95" t="str">
        <f>IF(Evaluations!F218="","",Evaluations!F218)</f>
        <v/>
      </c>
      <c r="E221" s="95" t="str">
        <f>IF(Evaluations!G218="","",Evaluations!G218)</f>
        <v/>
      </c>
      <c r="F221" s="96" t="str">
        <f>IF(E221="","",HLOOKUP($C$3,Evaluations!$I$3:$DW$350,ROW(E215)+1,TRUE))</f>
        <v/>
      </c>
      <c r="G221" s="20" t="str">
        <f t="shared" si="3"/>
        <v/>
      </c>
      <c r="H221" s="14" t="str">
        <f>IF(Evaluations!H218="","",Evaluations!H218)</f>
        <v/>
      </c>
    </row>
    <row r="222" spans="1:8" x14ac:dyDescent="0.25">
      <c r="A222" s="93" t="str">
        <f>IF(Evaluations!B219="","",Evaluations!B219)</f>
        <v/>
      </c>
      <c r="B222" s="94" t="str">
        <f>IF(Evaluations!C219="","",Evaluations!C219)</f>
        <v/>
      </c>
      <c r="C222" s="95" t="str">
        <f>IF(Evaluations!D219="","",Evaluations!D219)</f>
        <v/>
      </c>
      <c r="D222" s="95" t="str">
        <f>IF(Evaluations!F219="","",Evaluations!F219)</f>
        <v/>
      </c>
      <c r="E222" s="95" t="str">
        <f>IF(Evaluations!G219="","",Evaluations!G219)</f>
        <v/>
      </c>
      <c r="F222" s="96" t="str">
        <f>IF(E222="","",HLOOKUP($C$3,Evaluations!$I$3:$DW$350,ROW(E216)+1,TRUE))</f>
        <v/>
      </c>
      <c r="G222" s="20" t="str">
        <f t="shared" si="3"/>
        <v/>
      </c>
      <c r="H222" s="14" t="str">
        <f>IF(Evaluations!H219="","",Evaluations!H219)</f>
        <v/>
      </c>
    </row>
    <row r="223" spans="1:8" x14ac:dyDescent="0.25">
      <c r="A223" s="93" t="str">
        <f>IF(Evaluations!B220="","",Evaluations!B220)</f>
        <v/>
      </c>
      <c r="B223" s="94" t="str">
        <f>IF(Evaluations!C220="","",Evaluations!C220)</f>
        <v/>
      </c>
      <c r="C223" s="95" t="str">
        <f>IF(Evaluations!D220="","",Evaluations!D220)</f>
        <v/>
      </c>
      <c r="D223" s="95" t="str">
        <f>IF(Evaluations!F220="","",Evaluations!F220)</f>
        <v/>
      </c>
      <c r="E223" s="95" t="str">
        <f>IF(Evaluations!G220="","",Evaluations!G220)</f>
        <v/>
      </c>
      <c r="F223" s="96" t="str">
        <f>IF(E223="","",HLOOKUP($C$3,Evaluations!$I$3:$DW$350,ROW(E217)+1,TRUE))</f>
        <v/>
      </c>
      <c r="G223" s="20" t="str">
        <f t="shared" si="3"/>
        <v/>
      </c>
      <c r="H223" s="14" t="str">
        <f>IF(Evaluations!H220="","",Evaluations!H220)</f>
        <v/>
      </c>
    </row>
    <row r="224" spans="1:8" x14ac:dyDescent="0.25">
      <c r="A224" s="93" t="str">
        <f>IF(Evaluations!B221="","",Evaluations!B221)</f>
        <v/>
      </c>
      <c r="B224" s="94" t="str">
        <f>IF(Evaluations!C221="","",Evaluations!C221)</f>
        <v/>
      </c>
      <c r="C224" s="95" t="str">
        <f>IF(Evaluations!D221="","",Evaluations!D221)</f>
        <v/>
      </c>
      <c r="D224" s="95" t="str">
        <f>IF(Evaluations!F221="","",Evaluations!F221)</f>
        <v/>
      </c>
      <c r="E224" s="95" t="str">
        <f>IF(Evaluations!G221="","",Evaluations!G221)</f>
        <v/>
      </c>
      <c r="F224" s="96" t="str">
        <f>IF(E224="","",HLOOKUP($C$3,Evaluations!$I$3:$DW$350,ROW(E218)+1,TRUE))</f>
        <v/>
      </c>
      <c r="G224" s="20" t="str">
        <f t="shared" si="3"/>
        <v/>
      </c>
      <c r="H224" s="14" t="str">
        <f>IF(Evaluations!H221="","",Evaluations!H221)</f>
        <v/>
      </c>
    </row>
    <row r="225" spans="1:8" x14ac:dyDescent="0.25">
      <c r="A225" s="93" t="str">
        <f>IF(Evaluations!B222="","",Evaluations!B222)</f>
        <v/>
      </c>
      <c r="B225" s="94" t="str">
        <f>IF(Evaluations!C222="","",Evaluations!C222)</f>
        <v/>
      </c>
      <c r="C225" s="95" t="str">
        <f>IF(Evaluations!D222="","",Evaluations!D222)</f>
        <v/>
      </c>
      <c r="D225" s="95" t="str">
        <f>IF(Evaluations!F222="","",Evaluations!F222)</f>
        <v/>
      </c>
      <c r="E225" s="95" t="str">
        <f>IF(Evaluations!G222="","",Evaluations!G222)</f>
        <v/>
      </c>
      <c r="F225" s="96" t="str">
        <f>IF(E225="","",HLOOKUP($C$3,Evaluations!$I$3:$DW$350,ROW(E219)+1,TRUE))</f>
        <v/>
      </c>
      <c r="G225" s="20" t="str">
        <f t="shared" si="3"/>
        <v/>
      </c>
      <c r="H225" s="14" t="str">
        <f>IF(Evaluations!H222="","",Evaluations!H222)</f>
        <v/>
      </c>
    </row>
    <row r="226" spans="1:8" x14ac:dyDescent="0.25">
      <c r="A226" s="93" t="str">
        <f>IF(Evaluations!B223="","",Evaluations!B223)</f>
        <v/>
      </c>
      <c r="B226" s="94" t="str">
        <f>IF(Evaluations!C223="","",Evaluations!C223)</f>
        <v/>
      </c>
      <c r="C226" s="95" t="str">
        <f>IF(Evaluations!D223="","",Evaluations!D223)</f>
        <v/>
      </c>
      <c r="D226" s="95" t="str">
        <f>IF(Evaluations!F223="","",Evaluations!F223)</f>
        <v/>
      </c>
      <c r="E226" s="95" t="str">
        <f>IF(Evaluations!G223="","",Evaluations!G223)</f>
        <v/>
      </c>
      <c r="F226" s="96" t="str">
        <f>IF(E226="","",HLOOKUP($C$3,Evaluations!$I$3:$DW$350,ROW(E220)+1,TRUE))</f>
        <v/>
      </c>
      <c r="G226" s="20" t="str">
        <f t="shared" si="3"/>
        <v/>
      </c>
      <c r="H226" s="14" t="str">
        <f>IF(Evaluations!H223="","",Evaluations!H223)</f>
        <v/>
      </c>
    </row>
    <row r="227" spans="1:8" x14ac:dyDescent="0.25">
      <c r="A227" s="93" t="str">
        <f>IF(Evaluations!B224="","",Evaluations!B224)</f>
        <v/>
      </c>
      <c r="B227" s="94" t="str">
        <f>IF(Evaluations!C224="","",Evaluations!C224)</f>
        <v/>
      </c>
      <c r="C227" s="95" t="str">
        <f>IF(Evaluations!D224="","",Evaluations!D224)</f>
        <v/>
      </c>
      <c r="D227" s="95" t="str">
        <f>IF(Evaluations!F224="","",Evaluations!F224)</f>
        <v/>
      </c>
      <c r="E227" s="95" t="str">
        <f>IF(Evaluations!G224="","",Evaluations!G224)</f>
        <v/>
      </c>
      <c r="F227" s="96" t="str">
        <f>IF(E227="","",HLOOKUP($C$3,Evaluations!$I$3:$DW$350,ROW(E221)+1,TRUE))</f>
        <v/>
      </c>
      <c r="G227" s="20" t="str">
        <f t="shared" si="3"/>
        <v/>
      </c>
      <c r="H227" s="14" t="str">
        <f>IF(Evaluations!H224="","",Evaluations!H224)</f>
        <v/>
      </c>
    </row>
    <row r="228" spans="1:8" x14ac:dyDescent="0.25">
      <c r="A228" s="93" t="str">
        <f>IF(Evaluations!B225="","",Evaluations!B225)</f>
        <v/>
      </c>
      <c r="B228" s="94" t="str">
        <f>IF(Evaluations!C225="","",Evaluations!C225)</f>
        <v/>
      </c>
      <c r="C228" s="95" t="str">
        <f>IF(Evaluations!D225="","",Evaluations!D225)</f>
        <v/>
      </c>
      <c r="D228" s="95" t="str">
        <f>IF(Evaluations!F225="","",Evaluations!F225)</f>
        <v/>
      </c>
      <c r="E228" s="95" t="str">
        <f>IF(Evaluations!G225="","",Evaluations!G225)</f>
        <v/>
      </c>
      <c r="F228" s="96" t="str">
        <f>IF(E228="","",HLOOKUP($C$3,Evaluations!$I$3:$DW$350,ROW(E222)+1,TRUE))</f>
        <v/>
      </c>
      <c r="G228" s="20" t="str">
        <f t="shared" si="3"/>
        <v/>
      </c>
      <c r="H228" s="14" t="str">
        <f>IF(Evaluations!H225="","",Evaluations!H225)</f>
        <v/>
      </c>
    </row>
    <row r="229" spans="1:8" x14ac:dyDescent="0.25">
      <c r="A229" s="93" t="str">
        <f>IF(Evaluations!B226="","",Evaluations!B226)</f>
        <v/>
      </c>
      <c r="B229" s="94" t="str">
        <f>IF(Evaluations!C226="","",Evaluations!C226)</f>
        <v/>
      </c>
      <c r="C229" s="95" t="str">
        <f>IF(Evaluations!D226="","",Evaluations!D226)</f>
        <v/>
      </c>
      <c r="D229" s="95" t="str">
        <f>IF(Evaluations!F226="","",Evaluations!F226)</f>
        <v/>
      </c>
      <c r="E229" s="95" t="str">
        <f>IF(Evaluations!G226="","",Evaluations!G226)</f>
        <v/>
      </c>
      <c r="F229" s="96" t="str">
        <f>IF(E229="","",HLOOKUP($C$3,Evaluations!$I$3:$DW$350,ROW(E223)+1,TRUE))</f>
        <v/>
      </c>
      <c r="G229" s="20" t="str">
        <f t="shared" si="3"/>
        <v/>
      </c>
      <c r="H229" s="14" t="str">
        <f>IF(Evaluations!H226="","",Evaluations!H226)</f>
        <v/>
      </c>
    </row>
    <row r="230" spans="1:8" x14ac:dyDescent="0.25">
      <c r="A230" s="93" t="str">
        <f>IF(Evaluations!B227="","",Evaluations!B227)</f>
        <v/>
      </c>
      <c r="B230" s="94" t="str">
        <f>IF(Evaluations!C227="","",Evaluations!C227)</f>
        <v/>
      </c>
      <c r="C230" s="95" t="str">
        <f>IF(Evaluations!D227="","",Evaluations!D227)</f>
        <v/>
      </c>
      <c r="D230" s="95" t="str">
        <f>IF(Evaluations!F227="","",Evaluations!F227)</f>
        <v/>
      </c>
      <c r="E230" s="95" t="str">
        <f>IF(Evaluations!G227="","",Evaluations!G227)</f>
        <v/>
      </c>
      <c r="F230" s="96" t="str">
        <f>IF(E230="","",HLOOKUP($C$3,Evaluations!$I$3:$DW$350,ROW(E224)+1,TRUE))</f>
        <v/>
      </c>
      <c r="G230" s="20" t="str">
        <f t="shared" si="3"/>
        <v/>
      </c>
      <c r="H230" s="14" t="str">
        <f>IF(Evaluations!H227="","",Evaluations!H227)</f>
        <v/>
      </c>
    </row>
    <row r="231" spans="1:8" x14ac:dyDescent="0.25">
      <c r="A231" s="93" t="str">
        <f>IF(Evaluations!B228="","",Evaluations!B228)</f>
        <v/>
      </c>
      <c r="B231" s="94" t="str">
        <f>IF(Evaluations!C228="","",Evaluations!C228)</f>
        <v/>
      </c>
      <c r="C231" s="95" t="str">
        <f>IF(Evaluations!D228="","",Evaluations!D228)</f>
        <v/>
      </c>
      <c r="D231" s="95" t="str">
        <f>IF(Evaluations!F228="","",Evaluations!F228)</f>
        <v/>
      </c>
      <c r="E231" s="95" t="str">
        <f>IF(Evaluations!G228="","",Evaluations!G228)</f>
        <v/>
      </c>
      <c r="F231" s="96" t="str">
        <f>IF(E231="","",HLOOKUP($C$3,Evaluations!$I$3:$DW$350,ROW(E225)+1,TRUE))</f>
        <v/>
      </c>
      <c r="G231" s="20" t="str">
        <f t="shared" si="3"/>
        <v/>
      </c>
      <c r="H231" s="14" t="str">
        <f>IF(Evaluations!H228="","",Evaluations!H228)</f>
        <v/>
      </c>
    </row>
    <row r="232" spans="1:8" x14ac:dyDescent="0.25">
      <c r="A232" s="93" t="str">
        <f>IF(Evaluations!B229="","",Evaluations!B229)</f>
        <v/>
      </c>
      <c r="B232" s="94" t="str">
        <f>IF(Evaluations!C229="","",Evaluations!C229)</f>
        <v/>
      </c>
      <c r="C232" s="95" t="str">
        <f>IF(Evaluations!D229="","",Evaluations!D229)</f>
        <v/>
      </c>
      <c r="D232" s="95" t="str">
        <f>IF(Evaluations!F229="","",Evaluations!F229)</f>
        <v/>
      </c>
      <c r="E232" s="95" t="str">
        <f>IF(Evaluations!G229="","",Evaluations!G229)</f>
        <v/>
      </c>
      <c r="F232" s="96" t="str">
        <f>IF(E232="","",HLOOKUP($C$3,Evaluations!$I$3:$DW$350,ROW(E226)+1,TRUE))</f>
        <v/>
      </c>
      <c r="G232" s="20" t="str">
        <f t="shared" si="3"/>
        <v/>
      </c>
      <c r="H232" s="14" t="str">
        <f>IF(Evaluations!H229="","",Evaluations!H229)</f>
        <v/>
      </c>
    </row>
    <row r="233" spans="1:8" x14ac:dyDescent="0.25">
      <c r="A233" s="93" t="str">
        <f>IF(Evaluations!B230="","",Evaluations!B230)</f>
        <v/>
      </c>
      <c r="B233" s="94" t="str">
        <f>IF(Evaluations!C230="","",Evaluations!C230)</f>
        <v/>
      </c>
      <c r="C233" s="95" t="str">
        <f>IF(Evaluations!D230="","",Evaluations!D230)</f>
        <v/>
      </c>
      <c r="D233" s="95" t="str">
        <f>IF(Evaluations!F230="","",Evaluations!F230)</f>
        <v/>
      </c>
      <c r="E233" s="95" t="str">
        <f>IF(Evaluations!G230="","",Evaluations!G230)</f>
        <v/>
      </c>
      <c r="F233" s="96" t="str">
        <f>IF(E233="","",HLOOKUP($C$3,Evaluations!$I$3:$DW$350,ROW(E227)+1,TRUE))</f>
        <v/>
      </c>
      <c r="G233" s="20" t="str">
        <f t="shared" si="3"/>
        <v/>
      </c>
      <c r="H233" s="14" t="str">
        <f>IF(Evaluations!H230="","",Evaluations!H230)</f>
        <v/>
      </c>
    </row>
    <row r="234" spans="1:8" x14ac:dyDescent="0.25">
      <c r="A234" s="93" t="str">
        <f>IF(Evaluations!B231="","",Evaluations!B231)</f>
        <v/>
      </c>
      <c r="B234" s="94" t="str">
        <f>IF(Evaluations!C231="","",Evaluations!C231)</f>
        <v/>
      </c>
      <c r="C234" s="95" t="str">
        <f>IF(Evaluations!D231="","",Evaluations!D231)</f>
        <v/>
      </c>
      <c r="D234" s="95" t="str">
        <f>IF(Evaluations!F231="","",Evaluations!F231)</f>
        <v/>
      </c>
      <c r="E234" s="95" t="str">
        <f>IF(Evaluations!G231="","",Evaluations!G231)</f>
        <v/>
      </c>
      <c r="F234" s="96" t="str">
        <f>IF(E234="","",HLOOKUP($C$3,Evaluations!$I$3:$DW$350,ROW(E228)+1,TRUE))</f>
        <v/>
      </c>
      <c r="G234" s="20" t="str">
        <f t="shared" si="3"/>
        <v/>
      </c>
      <c r="H234" s="14" t="str">
        <f>IF(Evaluations!H231="","",Evaluations!H231)</f>
        <v/>
      </c>
    </row>
    <row r="235" spans="1:8" x14ac:dyDescent="0.25">
      <c r="A235" s="93" t="str">
        <f>IF(Evaluations!B232="","",Evaluations!B232)</f>
        <v/>
      </c>
      <c r="B235" s="94" t="str">
        <f>IF(Evaluations!C232="","",Evaluations!C232)</f>
        <v/>
      </c>
      <c r="C235" s="95" t="str">
        <f>IF(Evaluations!D232="","",Evaluations!D232)</f>
        <v/>
      </c>
      <c r="D235" s="95" t="str">
        <f>IF(Evaluations!F232="","",Evaluations!F232)</f>
        <v/>
      </c>
      <c r="E235" s="95" t="str">
        <f>IF(Evaluations!G232="","",Evaluations!G232)</f>
        <v/>
      </c>
      <c r="F235" s="96" t="str">
        <f>IF(E235="","",HLOOKUP($C$3,Evaluations!$I$3:$DW$350,ROW(E229)+1,TRUE))</f>
        <v/>
      </c>
      <c r="G235" s="20" t="str">
        <f t="shared" si="3"/>
        <v/>
      </c>
      <c r="H235" s="14" t="str">
        <f>IF(Evaluations!H232="","",Evaluations!H232)</f>
        <v/>
      </c>
    </row>
    <row r="236" spans="1:8" x14ac:dyDescent="0.25">
      <c r="A236" s="93" t="str">
        <f>IF(Evaluations!B233="","",Evaluations!B233)</f>
        <v/>
      </c>
      <c r="B236" s="94" t="str">
        <f>IF(Evaluations!C233="","",Evaluations!C233)</f>
        <v/>
      </c>
      <c r="C236" s="95" t="str">
        <f>IF(Evaluations!D233="","",Evaluations!D233)</f>
        <v/>
      </c>
      <c r="D236" s="95" t="str">
        <f>IF(Evaluations!F233="","",Evaluations!F233)</f>
        <v/>
      </c>
      <c r="E236" s="95" t="str">
        <f>IF(Evaluations!G233="","",Evaluations!G233)</f>
        <v/>
      </c>
      <c r="F236" s="96" t="str">
        <f>IF(E236="","",HLOOKUP($C$3,Evaluations!$I$3:$DW$350,ROW(E230)+1,TRUE))</f>
        <v/>
      </c>
      <c r="G236" s="20" t="str">
        <f t="shared" si="3"/>
        <v/>
      </c>
      <c r="H236" s="14" t="str">
        <f>IF(Evaluations!H233="","",Evaluations!H233)</f>
        <v/>
      </c>
    </row>
    <row r="237" spans="1:8" x14ac:dyDescent="0.25">
      <c r="A237" s="93" t="str">
        <f>IF(Evaluations!B234="","",Evaluations!B234)</f>
        <v/>
      </c>
      <c r="B237" s="94" t="str">
        <f>IF(Evaluations!C234="","",Evaluations!C234)</f>
        <v/>
      </c>
      <c r="C237" s="95" t="str">
        <f>IF(Evaluations!D234="","",Evaluations!D234)</f>
        <v/>
      </c>
      <c r="D237" s="95" t="str">
        <f>IF(Evaluations!F234="","",Evaluations!F234)</f>
        <v/>
      </c>
      <c r="E237" s="95" t="str">
        <f>IF(Evaluations!G234="","",Evaluations!G234)</f>
        <v/>
      </c>
      <c r="F237" s="96" t="str">
        <f>IF(E237="","",HLOOKUP($C$3,Evaluations!$I$3:$DW$350,ROW(E231)+1,TRUE))</f>
        <v/>
      </c>
      <c r="G237" s="20" t="str">
        <f t="shared" si="3"/>
        <v/>
      </c>
      <c r="H237" s="14" t="str">
        <f>IF(Evaluations!H234="","",Evaluations!H234)</f>
        <v/>
      </c>
    </row>
    <row r="238" spans="1:8" x14ac:dyDescent="0.25">
      <c r="A238" s="93" t="str">
        <f>IF(Evaluations!B235="","",Evaluations!B235)</f>
        <v/>
      </c>
      <c r="B238" s="94" t="str">
        <f>IF(Evaluations!C235="","",Evaluations!C235)</f>
        <v/>
      </c>
      <c r="C238" s="95" t="str">
        <f>IF(Evaluations!D235="","",Evaluations!D235)</f>
        <v/>
      </c>
      <c r="D238" s="95" t="str">
        <f>IF(Evaluations!F235="","",Evaluations!F235)</f>
        <v/>
      </c>
      <c r="E238" s="95" t="str">
        <f>IF(Evaluations!G235="","",Evaluations!G235)</f>
        <v/>
      </c>
      <c r="F238" s="96" t="str">
        <f>IF(E238="","",HLOOKUP($C$3,Evaluations!$I$3:$DW$350,ROW(E232)+1,TRUE))</f>
        <v/>
      </c>
      <c r="G238" s="20" t="str">
        <f t="shared" si="3"/>
        <v/>
      </c>
      <c r="H238" s="14" t="str">
        <f>IF(Evaluations!H235="","",Evaluations!H235)</f>
        <v/>
      </c>
    </row>
    <row r="239" spans="1:8" x14ac:dyDescent="0.25">
      <c r="A239" s="93" t="str">
        <f>IF(Evaluations!B236="","",Evaluations!B236)</f>
        <v/>
      </c>
      <c r="B239" s="94" t="str">
        <f>IF(Evaluations!C236="","",Evaluations!C236)</f>
        <v/>
      </c>
      <c r="C239" s="95" t="str">
        <f>IF(Evaluations!D236="","",Evaluations!D236)</f>
        <v/>
      </c>
      <c r="D239" s="95" t="str">
        <f>IF(Evaluations!F236="","",Evaluations!F236)</f>
        <v/>
      </c>
      <c r="E239" s="95" t="str">
        <f>IF(Evaluations!G236="","",Evaluations!G236)</f>
        <v/>
      </c>
      <c r="F239" s="96" t="str">
        <f>IF(E239="","",HLOOKUP($C$3,Evaluations!$I$3:$DW$350,ROW(E233)+1,TRUE))</f>
        <v/>
      </c>
      <c r="G239" s="20" t="str">
        <f t="shared" si="3"/>
        <v/>
      </c>
      <c r="H239" s="14" t="str">
        <f>IF(Evaluations!H236="","",Evaluations!H236)</f>
        <v/>
      </c>
    </row>
    <row r="240" spans="1:8" x14ac:dyDescent="0.25">
      <c r="A240" s="93" t="str">
        <f>IF(Evaluations!B237="","",Evaluations!B237)</f>
        <v/>
      </c>
      <c r="B240" s="94" t="str">
        <f>IF(Evaluations!C237="","",Evaluations!C237)</f>
        <v/>
      </c>
      <c r="C240" s="95" t="str">
        <f>IF(Evaluations!D237="","",Evaluations!D237)</f>
        <v/>
      </c>
      <c r="D240" s="95" t="str">
        <f>IF(Evaluations!F237="","",Evaluations!F237)</f>
        <v/>
      </c>
      <c r="E240" s="95" t="str">
        <f>IF(Evaluations!G237="","",Evaluations!G237)</f>
        <v/>
      </c>
      <c r="F240" s="96" t="str">
        <f>IF(E240="","",HLOOKUP($C$3,Evaluations!$I$3:$DW$350,ROW(E234)+1,TRUE))</f>
        <v/>
      </c>
      <c r="G240" s="20" t="str">
        <f t="shared" si="3"/>
        <v/>
      </c>
      <c r="H240" s="14" t="str">
        <f>IF(Evaluations!H237="","",Evaluations!H237)</f>
        <v/>
      </c>
    </row>
    <row r="241" spans="1:8" x14ac:dyDescent="0.25">
      <c r="A241" s="93" t="str">
        <f>IF(Evaluations!B238="","",Evaluations!B238)</f>
        <v/>
      </c>
      <c r="B241" s="94" t="str">
        <f>IF(Evaluations!C238="","",Evaluations!C238)</f>
        <v/>
      </c>
      <c r="C241" s="95" t="str">
        <f>IF(Evaluations!D238="","",Evaluations!D238)</f>
        <v/>
      </c>
      <c r="D241" s="95" t="str">
        <f>IF(Evaluations!F238="","",Evaluations!F238)</f>
        <v/>
      </c>
      <c r="E241" s="95" t="str">
        <f>IF(Evaluations!G238="","",Evaluations!G238)</f>
        <v/>
      </c>
      <c r="F241" s="96" t="str">
        <f>IF(E241="","",HLOOKUP($C$3,Evaluations!$I$3:$DW$350,ROW(E235)+1,TRUE))</f>
        <v/>
      </c>
      <c r="G241" s="20" t="str">
        <f t="shared" si="3"/>
        <v/>
      </c>
      <c r="H241" s="14" t="str">
        <f>IF(Evaluations!H238="","",Evaluations!H238)</f>
        <v/>
      </c>
    </row>
    <row r="242" spans="1:8" x14ac:dyDescent="0.25">
      <c r="A242" s="93" t="str">
        <f>IF(Evaluations!B239="","",Evaluations!B239)</f>
        <v/>
      </c>
      <c r="B242" s="94" t="str">
        <f>IF(Evaluations!C239="","",Evaluations!C239)</f>
        <v/>
      </c>
      <c r="C242" s="95" t="str">
        <f>IF(Evaluations!D239="","",Evaluations!D239)</f>
        <v/>
      </c>
      <c r="D242" s="95" t="str">
        <f>IF(Evaluations!F239="","",Evaluations!F239)</f>
        <v/>
      </c>
      <c r="E242" s="95" t="str">
        <f>IF(Evaluations!G239="","",Evaluations!G239)</f>
        <v/>
      </c>
      <c r="F242" s="96" t="str">
        <f>IF(E242="","",HLOOKUP($C$3,Evaluations!$I$3:$DW$350,ROW(E236)+1,TRUE))</f>
        <v/>
      </c>
      <c r="G242" s="20" t="str">
        <f t="shared" si="3"/>
        <v/>
      </c>
      <c r="H242" s="14" t="str">
        <f>IF(Evaluations!H239="","",Evaluations!H239)</f>
        <v/>
      </c>
    </row>
    <row r="243" spans="1:8" x14ac:dyDescent="0.25">
      <c r="A243" s="93" t="str">
        <f>IF(Evaluations!B240="","",Evaluations!B240)</f>
        <v/>
      </c>
      <c r="B243" s="94" t="str">
        <f>IF(Evaluations!C240="","",Evaluations!C240)</f>
        <v/>
      </c>
      <c r="C243" s="95" t="str">
        <f>IF(Evaluations!D240="","",Evaluations!D240)</f>
        <v/>
      </c>
      <c r="D243" s="95" t="str">
        <f>IF(Evaluations!F240="","",Evaluations!F240)</f>
        <v/>
      </c>
      <c r="E243" s="95" t="str">
        <f>IF(Evaluations!G240="","",Evaluations!G240)</f>
        <v/>
      </c>
      <c r="F243" s="96" t="str">
        <f>IF(E243="","",HLOOKUP($C$3,Evaluations!$I$3:$DW$350,ROW(E237)+1,TRUE))</f>
        <v/>
      </c>
      <c r="G243" s="20" t="str">
        <f t="shared" si="3"/>
        <v/>
      </c>
      <c r="H243" s="14" t="str">
        <f>IF(Evaluations!H240="","",Evaluations!H240)</f>
        <v/>
      </c>
    </row>
    <row r="244" spans="1:8" x14ac:dyDescent="0.25">
      <c r="A244" s="93" t="str">
        <f>IF(Evaluations!B241="","",Evaluations!B241)</f>
        <v/>
      </c>
      <c r="B244" s="94" t="str">
        <f>IF(Evaluations!C241="","",Evaluations!C241)</f>
        <v/>
      </c>
      <c r="C244" s="95" t="str">
        <f>IF(Evaluations!D241="","",Evaluations!D241)</f>
        <v/>
      </c>
      <c r="D244" s="95" t="str">
        <f>IF(Evaluations!F241="","",Evaluations!F241)</f>
        <v/>
      </c>
      <c r="E244" s="95" t="str">
        <f>IF(Evaluations!G241="","",Evaluations!G241)</f>
        <v/>
      </c>
      <c r="F244" s="96" t="str">
        <f>IF(E244="","",HLOOKUP($C$3,Evaluations!$I$3:$DW$350,ROW(E238)+1,TRUE))</f>
        <v/>
      </c>
      <c r="G244" s="20" t="str">
        <f t="shared" si="3"/>
        <v/>
      </c>
      <c r="H244" s="14" t="str">
        <f>IF(Evaluations!H241="","",Evaluations!H241)</f>
        <v/>
      </c>
    </row>
    <row r="245" spans="1:8" x14ac:dyDescent="0.25">
      <c r="A245" s="93" t="str">
        <f>IF(Evaluations!B242="","",Evaluations!B242)</f>
        <v/>
      </c>
      <c r="B245" s="94" t="str">
        <f>IF(Evaluations!C242="","",Evaluations!C242)</f>
        <v/>
      </c>
      <c r="C245" s="95" t="str">
        <f>IF(Evaluations!D242="","",Evaluations!D242)</f>
        <v/>
      </c>
      <c r="D245" s="95" t="str">
        <f>IF(Evaluations!F242="","",Evaluations!F242)</f>
        <v/>
      </c>
      <c r="E245" s="95" t="str">
        <f>IF(Evaluations!G242="","",Evaluations!G242)</f>
        <v/>
      </c>
      <c r="F245" s="96" t="str">
        <f>IF(E245="","",HLOOKUP($C$3,Evaluations!$I$3:$DW$350,ROW(E239)+1,TRUE))</f>
        <v/>
      </c>
      <c r="G245" s="20" t="str">
        <f t="shared" si="3"/>
        <v/>
      </c>
      <c r="H245" s="14" t="str">
        <f>IF(Evaluations!H242="","",Evaluations!H242)</f>
        <v/>
      </c>
    </row>
    <row r="246" spans="1:8" x14ac:dyDescent="0.25">
      <c r="A246" s="93" t="str">
        <f>IF(Evaluations!B243="","",Evaluations!B243)</f>
        <v/>
      </c>
      <c r="B246" s="94" t="str">
        <f>IF(Evaluations!C243="","",Evaluations!C243)</f>
        <v/>
      </c>
      <c r="C246" s="95" t="str">
        <f>IF(Evaluations!D243="","",Evaluations!D243)</f>
        <v/>
      </c>
      <c r="D246" s="95" t="str">
        <f>IF(Evaluations!F243="","",Evaluations!F243)</f>
        <v/>
      </c>
      <c r="E246" s="95" t="str">
        <f>IF(Evaluations!G243="","",Evaluations!G243)</f>
        <v/>
      </c>
      <c r="F246" s="96" t="str">
        <f>IF(E246="","",HLOOKUP($C$3,Evaluations!$I$3:$DW$350,ROW(E240)+1,TRUE))</f>
        <v/>
      </c>
      <c r="G246" s="20" t="str">
        <f t="shared" si="3"/>
        <v/>
      </c>
      <c r="H246" s="14" t="str">
        <f>IF(Evaluations!H243="","",Evaluations!H243)</f>
        <v/>
      </c>
    </row>
    <row r="247" spans="1:8" x14ac:dyDescent="0.25">
      <c r="A247" s="93" t="str">
        <f>IF(Evaluations!B244="","",Evaluations!B244)</f>
        <v/>
      </c>
      <c r="B247" s="94" t="str">
        <f>IF(Evaluations!C244="","",Evaluations!C244)</f>
        <v/>
      </c>
      <c r="C247" s="95" t="str">
        <f>IF(Evaluations!D244="","",Evaluations!D244)</f>
        <v/>
      </c>
      <c r="D247" s="95" t="str">
        <f>IF(Evaluations!F244="","",Evaluations!F244)</f>
        <v/>
      </c>
      <c r="E247" s="95" t="str">
        <f>IF(Evaluations!G244="","",Evaluations!G244)</f>
        <v/>
      </c>
      <c r="F247" s="96" t="str">
        <f>IF(E247="","",HLOOKUP($C$3,Evaluations!$I$3:$DW$350,ROW(E241)+1,TRUE))</f>
        <v/>
      </c>
      <c r="G247" s="20" t="str">
        <f t="shared" si="3"/>
        <v/>
      </c>
      <c r="H247" s="14" t="str">
        <f>IF(Evaluations!H244="","",Evaluations!H244)</f>
        <v/>
      </c>
    </row>
    <row r="248" spans="1:8" x14ac:dyDescent="0.25">
      <c r="A248" s="93" t="str">
        <f>IF(Evaluations!B245="","",Evaluations!B245)</f>
        <v/>
      </c>
      <c r="B248" s="94" t="str">
        <f>IF(Evaluations!C245="","",Evaluations!C245)</f>
        <v/>
      </c>
      <c r="C248" s="95" t="str">
        <f>IF(Evaluations!D245="","",Evaluations!D245)</f>
        <v/>
      </c>
      <c r="D248" s="95" t="str">
        <f>IF(Evaluations!F245="","",Evaluations!F245)</f>
        <v/>
      </c>
      <c r="E248" s="95" t="str">
        <f>IF(Evaluations!G245="","",Evaluations!G245)</f>
        <v/>
      </c>
      <c r="F248" s="96" t="str">
        <f>IF(E248="","",HLOOKUP($C$3,Evaluations!$I$3:$DW$350,ROW(E242)+1,TRUE))</f>
        <v/>
      </c>
      <c r="G248" s="20" t="str">
        <f t="shared" si="3"/>
        <v/>
      </c>
      <c r="H248" s="14" t="str">
        <f>IF(Evaluations!H245="","",Evaluations!H245)</f>
        <v/>
      </c>
    </row>
    <row r="249" spans="1:8" x14ac:dyDescent="0.25">
      <c r="A249" s="93" t="str">
        <f>IF(Evaluations!B246="","",Evaluations!B246)</f>
        <v/>
      </c>
      <c r="B249" s="94" t="str">
        <f>IF(Evaluations!C246="","",Evaluations!C246)</f>
        <v/>
      </c>
      <c r="C249" s="95" t="str">
        <f>IF(Evaluations!D246="","",Evaluations!D246)</f>
        <v/>
      </c>
      <c r="D249" s="95" t="str">
        <f>IF(Evaluations!F246="","",Evaluations!F246)</f>
        <v/>
      </c>
      <c r="E249" s="95" t="str">
        <f>IF(Evaluations!G246="","",Evaluations!G246)</f>
        <v/>
      </c>
      <c r="F249" s="96" t="str">
        <f>IF(E249="","",HLOOKUP($C$3,Evaluations!$I$3:$DW$350,ROW(E243)+1,TRUE))</f>
        <v/>
      </c>
      <c r="G249" s="20" t="str">
        <f t="shared" si="3"/>
        <v/>
      </c>
      <c r="H249" s="14" t="str">
        <f>IF(Evaluations!H246="","",Evaluations!H246)</f>
        <v/>
      </c>
    </row>
    <row r="250" spans="1:8" x14ac:dyDescent="0.25">
      <c r="A250" s="93" t="str">
        <f>IF(Evaluations!B247="","",Evaluations!B247)</f>
        <v/>
      </c>
      <c r="B250" s="94" t="str">
        <f>IF(Evaluations!C247="","",Evaluations!C247)</f>
        <v/>
      </c>
      <c r="C250" s="95" t="str">
        <f>IF(Evaluations!D247="","",Evaluations!D247)</f>
        <v/>
      </c>
      <c r="D250" s="95" t="str">
        <f>IF(Evaluations!F247="","",Evaluations!F247)</f>
        <v/>
      </c>
      <c r="E250" s="95" t="str">
        <f>IF(Evaluations!G247="","",Evaluations!G247)</f>
        <v/>
      </c>
      <c r="F250" s="96" t="str">
        <f>IF(E250="","",HLOOKUP($C$3,Evaluations!$I$3:$DW$350,ROW(E244)+1,TRUE))</f>
        <v/>
      </c>
      <c r="G250" s="20" t="str">
        <f t="shared" si="3"/>
        <v/>
      </c>
      <c r="H250" s="14" t="str">
        <f>IF(Evaluations!H247="","",Evaluations!H247)</f>
        <v/>
      </c>
    </row>
    <row r="251" spans="1:8" x14ac:dyDescent="0.25">
      <c r="A251" s="93" t="str">
        <f>IF(Evaluations!B248="","",Evaluations!B248)</f>
        <v/>
      </c>
      <c r="B251" s="94" t="str">
        <f>IF(Evaluations!C248="","",Evaluations!C248)</f>
        <v/>
      </c>
      <c r="C251" s="95" t="str">
        <f>IF(Evaluations!D248="","",Evaluations!D248)</f>
        <v/>
      </c>
      <c r="D251" s="95" t="str">
        <f>IF(Evaluations!F248="","",Evaluations!F248)</f>
        <v/>
      </c>
      <c r="E251" s="95" t="str">
        <f>IF(Evaluations!G248="","",Evaluations!G248)</f>
        <v/>
      </c>
      <c r="F251" s="96" t="str">
        <f>IF(E251="","",HLOOKUP($C$3,Evaluations!$I$3:$DW$350,ROW(E245)+1,TRUE))</f>
        <v/>
      </c>
      <c r="G251" s="20" t="str">
        <f t="shared" si="3"/>
        <v/>
      </c>
      <c r="H251" s="14" t="str">
        <f>IF(Evaluations!H248="","",Evaluations!H248)</f>
        <v/>
      </c>
    </row>
    <row r="252" spans="1:8" x14ac:dyDescent="0.25">
      <c r="A252" s="93" t="str">
        <f>IF(Evaluations!B249="","",Evaluations!B249)</f>
        <v/>
      </c>
      <c r="B252" s="94" t="str">
        <f>IF(Evaluations!C249="","",Evaluations!C249)</f>
        <v/>
      </c>
      <c r="C252" s="95" t="str">
        <f>IF(Evaluations!D249="","",Evaluations!D249)</f>
        <v/>
      </c>
      <c r="D252" s="95" t="str">
        <f>IF(Evaluations!F249="","",Evaluations!F249)</f>
        <v/>
      </c>
      <c r="E252" s="95" t="str">
        <f>IF(Evaluations!G249="","",Evaluations!G249)</f>
        <v/>
      </c>
      <c r="F252" s="96" t="str">
        <f>IF(E252="","",HLOOKUP($C$3,Evaluations!$I$3:$DW$350,ROW(E246)+1,TRUE))</f>
        <v/>
      </c>
      <c r="G252" s="20" t="str">
        <f t="shared" si="3"/>
        <v/>
      </c>
      <c r="H252" s="14" t="str">
        <f>IF(Evaluations!H249="","",Evaluations!H249)</f>
        <v/>
      </c>
    </row>
    <row r="253" spans="1:8" x14ac:dyDescent="0.25">
      <c r="A253" s="93" t="str">
        <f>IF(Evaluations!B250="","",Evaluations!B250)</f>
        <v/>
      </c>
      <c r="B253" s="94" t="str">
        <f>IF(Evaluations!C250="","",Evaluations!C250)</f>
        <v/>
      </c>
      <c r="C253" s="95" t="str">
        <f>IF(Evaluations!D250="","",Evaluations!D250)</f>
        <v/>
      </c>
      <c r="D253" s="95" t="str">
        <f>IF(Evaluations!F250="","",Evaluations!F250)</f>
        <v/>
      </c>
      <c r="E253" s="95" t="str">
        <f>IF(Evaluations!G250="","",Evaluations!G250)</f>
        <v/>
      </c>
      <c r="F253" s="96" t="str">
        <f>IF(E253="","",HLOOKUP($C$3,Evaluations!$I$3:$DW$350,ROW(E247)+1,TRUE))</f>
        <v/>
      </c>
      <c r="G253" s="20" t="str">
        <f t="shared" si="3"/>
        <v/>
      </c>
      <c r="H253" s="14" t="str">
        <f>IF(Evaluations!H250="","",Evaluations!H250)</f>
        <v/>
      </c>
    </row>
    <row r="254" spans="1:8" x14ac:dyDescent="0.25">
      <c r="A254" s="93" t="str">
        <f>IF(Evaluations!B251="","",Evaluations!B251)</f>
        <v/>
      </c>
      <c r="B254" s="94" t="str">
        <f>IF(Evaluations!C251="","",Evaluations!C251)</f>
        <v/>
      </c>
      <c r="C254" s="95" t="str">
        <f>IF(Evaluations!D251="","",Evaluations!D251)</f>
        <v/>
      </c>
      <c r="D254" s="95" t="str">
        <f>IF(Evaluations!F251="","",Evaluations!F251)</f>
        <v/>
      </c>
      <c r="E254" s="95" t="str">
        <f>IF(Evaluations!G251="","",Evaluations!G251)</f>
        <v/>
      </c>
      <c r="F254" s="96" t="str">
        <f>IF(E254="","",HLOOKUP($C$3,Evaluations!$I$3:$DW$350,ROW(E248)+1,TRUE))</f>
        <v/>
      </c>
      <c r="G254" s="20" t="str">
        <f t="shared" si="3"/>
        <v/>
      </c>
      <c r="H254" s="14" t="str">
        <f>IF(Evaluations!H251="","",Evaluations!H251)</f>
        <v/>
      </c>
    </row>
    <row r="255" spans="1:8" x14ac:dyDescent="0.25">
      <c r="A255" s="93" t="str">
        <f>IF(Evaluations!B252="","",Evaluations!B252)</f>
        <v/>
      </c>
      <c r="B255" s="94" t="str">
        <f>IF(Evaluations!C252="","",Evaluations!C252)</f>
        <v/>
      </c>
      <c r="C255" s="95" t="str">
        <f>IF(Evaluations!D252="","",Evaluations!D252)</f>
        <v/>
      </c>
      <c r="D255" s="95" t="str">
        <f>IF(Evaluations!F252="","",Evaluations!F252)</f>
        <v/>
      </c>
      <c r="E255" s="95" t="str">
        <f>IF(Evaluations!G252="","",Evaluations!G252)</f>
        <v/>
      </c>
      <c r="F255" s="96" t="str">
        <f>IF(E255="","",HLOOKUP($C$3,Evaluations!$I$3:$DW$350,ROW(E249)+1,TRUE))</f>
        <v/>
      </c>
      <c r="G255" s="20" t="str">
        <f t="shared" si="3"/>
        <v/>
      </c>
      <c r="H255" s="14" t="str">
        <f>IF(Evaluations!H252="","",Evaluations!H252)</f>
        <v/>
      </c>
    </row>
    <row r="256" spans="1:8" x14ac:dyDescent="0.25">
      <c r="A256" s="93" t="str">
        <f>IF(Evaluations!B253="","",Evaluations!B253)</f>
        <v/>
      </c>
      <c r="B256" s="94" t="str">
        <f>IF(Evaluations!C253="","",Evaluations!C253)</f>
        <v/>
      </c>
      <c r="C256" s="95" t="str">
        <f>IF(Evaluations!D253="","",Evaluations!D253)</f>
        <v/>
      </c>
      <c r="D256" s="95" t="str">
        <f>IF(Evaluations!F253="","",Evaluations!F253)</f>
        <v/>
      </c>
      <c r="E256" s="95" t="str">
        <f>IF(Evaluations!G253="","",Evaluations!G253)</f>
        <v/>
      </c>
      <c r="F256" s="96" t="str">
        <f>IF(E256="","",HLOOKUP($C$3,Evaluations!$I$3:$DW$350,ROW(E250)+1,TRUE))</f>
        <v/>
      </c>
      <c r="G256" s="20" t="str">
        <f t="shared" si="3"/>
        <v/>
      </c>
      <c r="H256" s="14" t="str">
        <f>IF(Evaluations!H253="","",Evaluations!H253)</f>
        <v/>
      </c>
    </row>
    <row r="257" spans="1:8" x14ac:dyDescent="0.25">
      <c r="A257" s="93" t="str">
        <f>IF(Evaluations!B254="","",Evaluations!B254)</f>
        <v/>
      </c>
      <c r="B257" s="94" t="str">
        <f>IF(Evaluations!C254="","",Evaluations!C254)</f>
        <v/>
      </c>
      <c r="C257" s="95" t="str">
        <f>IF(Evaluations!D254="","",Evaluations!D254)</f>
        <v/>
      </c>
      <c r="D257" s="95" t="str">
        <f>IF(Evaluations!F254="","",Evaluations!F254)</f>
        <v/>
      </c>
      <c r="E257" s="95" t="str">
        <f>IF(Evaluations!G254="","",Evaluations!G254)</f>
        <v/>
      </c>
      <c r="F257" s="96" t="str">
        <f>IF(E257="","",HLOOKUP($C$3,Evaluations!$I$3:$DW$350,ROW(E251)+1,TRUE))</f>
        <v/>
      </c>
      <c r="G257" s="20" t="str">
        <f t="shared" si="3"/>
        <v/>
      </c>
      <c r="H257" s="14" t="str">
        <f>IF(Evaluations!H254="","",Evaluations!H254)</f>
        <v/>
      </c>
    </row>
    <row r="258" spans="1:8" x14ac:dyDescent="0.25">
      <c r="A258" s="93" t="str">
        <f>IF(Evaluations!B255="","",Evaluations!B255)</f>
        <v/>
      </c>
      <c r="B258" s="94" t="str">
        <f>IF(Evaluations!C255="","",Evaluations!C255)</f>
        <v/>
      </c>
      <c r="C258" s="95" t="str">
        <f>IF(Evaluations!D255="","",Evaluations!D255)</f>
        <v/>
      </c>
      <c r="D258" s="95" t="str">
        <f>IF(Evaluations!F255="","",Evaluations!F255)</f>
        <v/>
      </c>
      <c r="E258" s="95" t="str">
        <f>IF(Evaluations!G255="","",Evaluations!G255)</f>
        <v/>
      </c>
      <c r="F258" s="96" t="str">
        <f>IF(E258="","",HLOOKUP($C$3,Evaluations!$I$3:$DW$350,ROW(E252)+1,TRUE))</f>
        <v/>
      </c>
      <c r="G258" s="20" t="str">
        <f t="shared" si="3"/>
        <v/>
      </c>
      <c r="H258" s="14" t="str">
        <f>IF(Evaluations!H255="","",Evaluations!H255)</f>
        <v/>
      </c>
    </row>
    <row r="259" spans="1:8" x14ac:dyDescent="0.25">
      <c r="A259" s="93" t="str">
        <f>IF(Evaluations!B256="","",Evaluations!B256)</f>
        <v/>
      </c>
      <c r="B259" s="94" t="str">
        <f>IF(Evaluations!C256="","",Evaluations!C256)</f>
        <v/>
      </c>
      <c r="C259" s="95" t="str">
        <f>IF(Evaluations!D256="","",Evaluations!D256)</f>
        <v/>
      </c>
      <c r="D259" s="95" t="str">
        <f>IF(Evaluations!F256="","",Evaluations!F256)</f>
        <v/>
      </c>
      <c r="E259" s="95" t="str">
        <f>IF(Evaluations!G256="","",Evaluations!G256)</f>
        <v/>
      </c>
      <c r="F259" s="96" t="str">
        <f>IF(E259="","",HLOOKUP($C$3,Evaluations!$I$3:$DW$350,ROW(E253)+1,TRUE))</f>
        <v/>
      </c>
      <c r="G259" s="20" t="str">
        <f t="shared" si="3"/>
        <v/>
      </c>
      <c r="H259" s="14" t="str">
        <f>IF(Evaluations!H256="","",Evaluations!H256)</f>
        <v/>
      </c>
    </row>
    <row r="260" spans="1:8" x14ac:dyDescent="0.25">
      <c r="A260" s="93" t="str">
        <f>IF(Evaluations!B257="","",Evaluations!B257)</f>
        <v/>
      </c>
      <c r="B260" s="94" t="str">
        <f>IF(Evaluations!C257="","",Evaluations!C257)</f>
        <v/>
      </c>
      <c r="C260" s="95" t="str">
        <f>IF(Evaluations!D257="","",Evaluations!D257)</f>
        <v/>
      </c>
      <c r="D260" s="95" t="str">
        <f>IF(Evaluations!F257="","",Evaluations!F257)</f>
        <v/>
      </c>
      <c r="E260" s="95" t="str">
        <f>IF(Evaluations!G257="","",Evaluations!G257)</f>
        <v/>
      </c>
      <c r="F260" s="96" t="str">
        <f>IF(E260="","",HLOOKUP($C$3,Evaluations!$I$3:$DW$350,ROW(E254)+1,TRUE))</f>
        <v/>
      </c>
      <c r="G260" s="20" t="str">
        <f t="shared" si="3"/>
        <v/>
      </c>
      <c r="H260" s="14" t="str">
        <f>IF(Evaluations!H257="","",Evaluations!H257)</f>
        <v/>
      </c>
    </row>
    <row r="261" spans="1:8" x14ac:dyDescent="0.25">
      <c r="A261" s="93" t="str">
        <f>IF(Evaluations!B258="","",Evaluations!B258)</f>
        <v/>
      </c>
      <c r="B261" s="94" t="str">
        <f>IF(Evaluations!C258="","",Evaluations!C258)</f>
        <v/>
      </c>
      <c r="C261" s="95" t="str">
        <f>IF(Evaluations!D258="","",Evaluations!D258)</f>
        <v/>
      </c>
      <c r="D261" s="95" t="str">
        <f>IF(Evaluations!F258="","",Evaluations!F258)</f>
        <v/>
      </c>
      <c r="E261" s="95" t="str">
        <f>IF(Evaluations!G258="","",Evaluations!G258)</f>
        <v/>
      </c>
      <c r="F261" s="96" t="str">
        <f>IF(E261="","",HLOOKUP($C$3,Evaluations!$I$3:$DW$350,ROW(E255)+1,TRUE))</f>
        <v/>
      </c>
      <c r="G261" s="20" t="str">
        <f t="shared" si="3"/>
        <v/>
      </c>
      <c r="H261" s="14" t="str">
        <f>IF(Evaluations!H258="","",Evaluations!H258)</f>
        <v/>
      </c>
    </row>
    <row r="262" spans="1:8" x14ac:dyDescent="0.25">
      <c r="A262" s="93" t="str">
        <f>IF(Evaluations!B259="","",Evaluations!B259)</f>
        <v/>
      </c>
      <c r="B262" s="94" t="str">
        <f>IF(Evaluations!C259="","",Evaluations!C259)</f>
        <v/>
      </c>
      <c r="C262" s="95" t="str">
        <f>IF(Evaluations!D259="","",Evaluations!D259)</f>
        <v/>
      </c>
      <c r="D262" s="95" t="str">
        <f>IF(Evaluations!F259="","",Evaluations!F259)</f>
        <v/>
      </c>
      <c r="E262" s="95" t="str">
        <f>IF(Evaluations!G259="","",Evaluations!G259)</f>
        <v/>
      </c>
      <c r="F262" s="96" t="str">
        <f>IF(E262="","",HLOOKUP($C$3,Evaluations!$I$3:$DW$350,ROW(E256)+1,TRUE))</f>
        <v/>
      </c>
      <c r="G262" s="20" t="str">
        <f t="shared" si="3"/>
        <v/>
      </c>
      <c r="H262" s="14" t="str">
        <f>IF(Evaluations!H259="","",Evaluations!H259)</f>
        <v/>
      </c>
    </row>
    <row r="263" spans="1:8" x14ac:dyDescent="0.25">
      <c r="A263" s="93" t="str">
        <f>IF(Evaluations!B260="","",Evaluations!B260)</f>
        <v/>
      </c>
      <c r="B263" s="94" t="str">
        <f>IF(Evaluations!C260="","",Evaluations!C260)</f>
        <v/>
      </c>
      <c r="C263" s="95" t="str">
        <f>IF(Evaluations!D260="","",Evaluations!D260)</f>
        <v/>
      </c>
      <c r="D263" s="95" t="str">
        <f>IF(Evaluations!F260="","",Evaluations!F260)</f>
        <v/>
      </c>
      <c r="E263" s="95" t="str">
        <f>IF(Evaluations!G260="","",Evaluations!G260)</f>
        <v/>
      </c>
      <c r="F263" s="96" t="str">
        <f>IF(E263="","",HLOOKUP($C$3,Evaluations!$I$3:$DW$350,ROW(E257)+1,TRUE))</f>
        <v/>
      </c>
      <c r="G263" s="20" t="str">
        <f t="shared" si="3"/>
        <v/>
      </c>
      <c r="H263" s="14" t="str">
        <f>IF(Evaluations!H260="","",Evaluations!H260)</f>
        <v/>
      </c>
    </row>
    <row r="264" spans="1:8" x14ac:dyDescent="0.25">
      <c r="A264" s="93" t="str">
        <f>IF(Evaluations!B261="","",Evaluations!B261)</f>
        <v/>
      </c>
      <c r="B264" s="94" t="str">
        <f>IF(Evaluations!C261="","",Evaluations!C261)</f>
        <v/>
      </c>
      <c r="C264" s="95" t="str">
        <f>IF(Evaluations!D261="","",Evaluations!D261)</f>
        <v/>
      </c>
      <c r="D264" s="95" t="str">
        <f>IF(Evaluations!F261="","",Evaluations!F261)</f>
        <v/>
      </c>
      <c r="E264" s="95" t="str">
        <f>IF(Evaluations!G261="","",Evaluations!G261)</f>
        <v/>
      </c>
      <c r="F264" s="96" t="str">
        <f>IF(E264="","",HLOOKUP($C$3,Evaluations!$I$3:$DW$350,ROW(E258)+1,TRUE))</f>
        <v/>
      </c>
      <c r="G264" s="20" t="str">
        <f t="shared" si="3"/>
        <v/>
      </c>
      <c r="H264" s="14" t="str">
        <f>IF(Evaluations!H261="","",Evaluations!H261)</f>
        <v/>
      </c>
    </row>
    <row r="265" spans="1:8" x14ac:dyDescent="0.25">
      <c r="A265" s="93" t="str">
        <f>IF(Evaluations!B262="","",Evaluations!B262)</f>
        <v/>
      </c>
      <c r="B265" s="94" t="str">
        <f>IF(Evaluations!C262="","",Evaluations!C262)</f>
        <v/>
      </c>
      <c r="C265" s="95" t="str">
        <f>IF(Evaluations!D262="","",Evaluations!D262)</f>
        <v/>
      </c>
      <c r="D265" s="95" t="str">
        <f>IF(Evaluations!F262="","",Evaluations!F262)</f>
        <v/>
      </c>
      <c r="E265" s="95" t="str">
        <f>IF(Evaluations!G262="","",Evaluations!G262)</f>
        <v/>
      </c>
      <c r="F265" s="96" t="str">
        <f>IF(E265="","",HLOOKUP($C$3,Evaluations!$I$3:$DW$350,ROW(E259)+1,TRUE))</f>
        <v/>
      </c>
      <c r="G265" s="20" t="str">
        <f t="shared" si="3"/>
        <v/>
      </c>
      <c r="H265" s="14" t="str">
        <f>IF(Evaluations!H262="","",Evaluations!H262)</f>
        <v/>
      </c>
    </row>
    <row r="266" spans="1:8" x14ac:dyDescent="0.25">
      <c r="A266" s="93" t="str">
        <f>IF(Evaluations!B263="","",Evaluations!B263)</f>
        <v/>
      </c>
      <c r="B266" s="94" t="str">
        <f>IF(Evaluations!C263="","",Evaluations!C263)</f>
        <v/>
      </c>
      <c r="C266" s="95" t="str">
        <f>IF(Evaluations!D263="","",Evaluations!D263)</f>
        <v/>
      </c>
      <c r="D266" s="95" t="str">
        <f>IF(Evaluations!F263="","",Evaluations!F263)</f>
        <v/>
      </c>
      <c r="E266" s="95" t="str">
        <f>IF(Evaluations!G263="","",Evaluations!G263)</f>
        <v/>
      </c>
      <c r="F266" s="96" t="str">
        <f>IF(E266="","",HLOOKUP($C$3,Evaluations!$I$3:$DW$350,ROW(E260)+1,TRUE))</f>
        <v/>
      </c>
      <c r="G266" s="20" t="str">
        <f t="shared" si="3"/>
        <v/>
      </c>
      <c r="H266" s="14" t="str">
        <f>IF(Evaluations!H263="","",Evaluations!H263)</f>
        <v/>
      </c>
    </row>
    <row r="267" spans="1:8" x14ac:dyDescent="0.25">
      <c r="A267" s="93" t="str">
        <f>IF(Evaluations!B264="","",Evaluations!B264)</f>
        <v/>
      </c>
      <c r="B267" s="94" t="str">
        <f>IF(Evaluations!C264="","",Evaluations!C264)</f>
        <v/>
      </c>
      <c r="C267" s="95" t="str">
        <f>IF(Evaluations!D264="","",Evaluations!D264)</f>
        <v/>
      </c>
      <c r="D267" s="95" t="str">
        <f>IF(Evaluations!F264="","",Evaluations!F264)</f>
        <v/>
      </c>
      <c r="E267" s="95" t="str">
        <f>IF(Evaluations!G264="","",Evaluations!G264)</f>
        <v/>
      </c>
      <c r="F267" s="96" t="str">
        <f>IF(E267="","",HLOOKUP($C$3,Evaluations!$I$3:$DW$350,ROW(E261)+1,TRUE))</f>
        <v/>
      </c>
      <c r="G267" s="20" t="str">
        <f t="shared" si="3"/>
        <v/>
      </c>
      <c r="H267" s="14" t="str">
        <f>IF(Evaluations!H264="","",Evaluations!H264)</f>
        <v/>
      </c>
    </row>
    <row r="268" spans="1:8" x14ac:dyDescent="0.25">
      <c r="A268" s="93" t="str">
        <f>IF(Evaluations!B265="","",Evaluations!B265)</f>
        <v/>
      </c>
      <c r="B268" s="94" t="str">
        <f>IF(Evaluations!C265="","",Evaluations!C265)</f>
        <v/>
      </c>
      <c r="C268" s="95" t="str">
        <f>IF(Evaluations!D265="","",Evaluations!D265)</f>
        <v/>
      </c>
      <c r="D268" s="95" t="str">
        <f>IF(Evaluations!F265="","",Evaluations!F265)</f>
        <v/>
      </c>
      <c r="E268" s="95" t="str">
        <f>IF(Evaluations!G265="","",Evaluations!G265)</f>
        <v/>
      </c>
      <c r="F268" s="96" t="str">
        <f>IF(E268="","",HLOOKUP($C$3,Evaluations!$I$3:$DW$350,ROW(E262)+1,TRUE))</f>
        <v/>
      </c>
      <c r="G268" s="20" t="str">
        <f t="shared" ref="G268:G331" si="4">IF(H268="","",F268/H268)</f>
        <v/>
      </c>
      <c r="H268" s="14" t="str">
        <f>IF(Evaluations!H265="","",Evaluations!H265)</f>
        <v/>
      </c>
    </row>
    <row r="269" spans="1:8" x14ac:dyDescent="0.25">
      <c r="A269" s="93" t="str">
        <f>IF(Evaluations!B266="","",Evaluations!B266)</f>
        <v/>
      </c>
      <c r="B269" s="94" t="str">
        <f>IF(Evaluations!C266="","",Evaluations!C266)</f>
        <v/>
      </c>
      <c r="C269" s="95" t="str">
        <f>IF(Evaluations!D266="","",Evaluations!D266)</f>
        <v/>
      </c>
      <c r="D269" s="95" t="str">
        <f>IF(Evaluations!F266="","",Evaluations!F266)</f>
        <v/>
      </c>
      <c r="E269" s="95" t="str">
        <f>IF(Evaluations!G266="","",Evaluations!G266)</f>
        <v/>
      </c>
      <c r="F269" s="96" t="str">
        <f>IF(E269="","",HLOOKUP($C$3,Evaluations!$I$3:$DW$350,ROW(E263)+1,TRUE))</f>
        <v/>
      </c>
      <c r="G269" s="20" t="str">
        <f t="shared" si="4"/>
        <v/>
      </c>
      <c r="H269" s="14" t="str">
        <f>IF(Evaluations!H266="","",Evaluations!H266)</f>
        <v/>
      </c>
    </row>
    <row r="270" spans="1:8" x14ac:dyDescent="0.25">
      <c r="A270" s="93" t="str">
        <f>IF(Evaluations!B267="","",Evaluations!B267)</f>
        <v/>
      </c>
      <c r="B270" s="94" t="str">
        <f>IF(Evaluations!C267="","",Evaluations!C267)</f>
        <v/>
      </c>
      <c r="C270" s="95" t="str">
        <f>IF(Evaluations!D267="","",Evaluations!D267)</f>
        <v/>
      </c>
      <c r="D270" s="95" t="str">
        <f>IF(Evaluations!F267="","",Evaluations!F267)</f>
        <v/>
      </c>
      <c r="E270" s="95" t="str">
        <f>IF(Evaluations!G267="","",Evaluations!G267)</f>
        <v/>
      </c>
      <c r="F270" s="96" t="str">
        <f>IF(E270="","",HLOOKUP($C$3,Evaluations!$I$3:$DW$350,ROW(E264)+1,TRUE))</f>
        <v/>
      </c>
      <c r="G270" s="20" t="str">
        <f t="shared" si="4"/>
        <v/>
      </c>
      <c r="H270" s="14" t="str">
        <f>IF(Evaluations!H267="","",Evaluations!H267)</f>
        <v/>
      </c>
    </row>
    <row r="271" spans="1:8" x14ac:dyDescent="0.25">
      <c r="A271" s="93" t="str">
        <f>IF(Evaluations!B268="","",Evaluations!B268)</f>
        <v/>
      </c>
      <c r="B271" s="94" t="str">
        <f>IF(Evaluations!C268="","",Evaluations!C268)</f>
        <v/>
      </c>
      <c r="C271" s="95" t="str">
        <f>IF(Evaluations!D268="","",Evaluations!D268)</f>
        <v/>
      </c>
      <c r="D271" s="95" t="str">
        <f>IF(Evaluations!F268="","",Evaluations!F268)</f>
        <v/>
      </c>
      <c r="E271" s="95" t="str">
        <f>IF(Evaluations!G268="","",Evaluations!G268)</f>
        <v/>
      </c>
      <c r="F271" s="96" t="str">
        <f>IF(E271="","",HLOOKUP($C$3,Evaluations!$I$3:$DW$350,ROW(E265)+1,TRUE))</f>
        <v/>
      </c>
      <c r="G271" s="20" t="str">
        <f t="shared" si="4"/>
        <v/>
      </c>
      <c r="H271" s="14" t="str">
        <f>IF(Evaluations!H268="","",Evaluations!H268)</f>
        <v/>
      </c>
    </row>
    <row r="272" spans="1:8" x14ac:dyDescent="0.25">
      <c r="A272" s="93" t="str">
        <f>IF(Evaluations!B269="","",Evaluations!B269)</f>
        <v/>
      </c>
      <c r="B272" s="94" t="str">
        <f>IF(Evaluations!C269="","",Evaluations!C269)</f>
        <v/>
      </c>
      <c r="C272" s="95" t="str">
        <f>IF(Evaluations!D269="","",Evaluations!D269)</f>
        <v/>
      </c>
      <c r="D272" s="95" t="str">
        <f>IF(Evaluations!F269="","",Evaluations!F269)</f>
        <v/>
      </c>
      <c r="E272" s="95" t="str">
        <f>IF(Evaluations!G269="","",Evaluations!G269)</f>
        <v/>
      </c>
      <c r="F272" s="96" t="str">
        <f>IF(E272="","",HLOOKUP($C$3,Evaluations!$I$3:$DW$350,ROW(E266)+1,TRUE))</f>
        <v/>
      </c>
      <c r="G272" s="20" t="str">
        <f t="shared" si="4"/>
        <v/>
      </c>
      <c r="H272" s="14" t="str">
        <f>IF(Evaluations!H269="","",Evaluations!H269)</f>
        <v/>
      </c>
    </row>
    <row r="273" spans="1:8" x14ac:dyDescent="0.25">
      <c r="A273" s="93" t="str">
        <f>IF(Evaluations!B270="","",Evaluations!B270)</f>
        <v/>
      </c>
      <c r="B273" s="94" t="str">
        <f>IF(Evaluations!C270="","",Evaluations!C270)</f>
        <v/>
      </c>
      <c r="C273" s="95" t="str">
        <f>IF(Evaluations!D270="","",Evaluations!D270)</f>
        <v/>
      </c>
      <c r="D273" s="95" t="str">
        <f>IF(Evaluations!F270="","",Evaluations!F270)</f>
        <v/>
      </c>
      <c r="E273" s="95" t="str">
        <f>IF(Evaluations!G270="","",Evaluations!G270)</f>
        <v/>
      </c>
      <c r="F273" s="96" t="str">
        <f>IF(E273="","",HLOOKUP($C$3,Evaluations!$I$3:$DW$350,ROW(E267)+1,TRUE))</f>
        <v/>
      </c>
      <c r="G273" s="20" t="str">
        <f t="shared" si="4"/>
        <v/>
      </c>
      <c r="H273" s="14" t="str">
        <f>IF(Evaluations!H270="","",Evaluations!H270)</f>
        <v/>
      </c>
    </row>
    <row r="274" spans="1:8" x14ac:dyDescent="0.25">
      <c r="A274" s="93" t="str">
        <f>IF(Evaluations!B271="","",Evaluations!B271)</f>
        <v/>
      </c>
      <c r="B274" s="94" t="str">
        <f>IF(Evaluations!C271="","",Evaluations!C271)</f>
        <v/>
      </c>
      <c r="C274" s="95" t="str">
        <f>IF(Evaluations!D271="","",Evaluations!D271)</f>
        <v/>
      </c>
      <c r="D274" s="95" t="str">
        <f>IF(Evaluations!F271="","",Evaluations!F271)</f>
        <v/>
      </c>
      <c r="E274" s="95" t="str">
        <f>IF(Evaluations!G271="","",Evaluations!G271)</f>
        <v/>
      </c>
      <c r="F274" s="96" t="str">
        <f>IF(E274="","",HLOOKUP($C$3,Evaluations!$I$3:$DW$350,ROW(E268)+1,TRUE))</f>
        <v/>
      </c>
      <c r="G274" s="20" t="str">
        <f t="shared" si="4"/>
        <v/>
      </c>
      <c r="H274" s="14" t="str">
        <f>IF(Evaluations!H271="","",Evaluations!H271)</f>
        <v/>
      </c>
    </row>
    <row r="275" spans="1:8" x14ac:dyDescent="0.25">
      <c r="A275" s="93" t="str">
        <f>IF(Evaluations!B272="","",Evaluations!B272)</f>
        <v/>
      </c>
      <c r="B275" s="94" t="str">
        <f>IF(Evaluations!C272="","",Evaluations!C272)</f>
        <v/>
      </c>
      <c r="C275" s="95" t="str">
        <f>IF(Evaluations!D272="","",Evaluations!D272)</f>
        <v/>
      </c>
      <c r="D275" s="95" t="str">
        <f>IF(Evaluations!F272="","",Evaluations!F272)</f>
        <v/>
      </c>
      <c r="E275" s="95" t="str">
        <f>IF(Evaluations!G272="","",Evaluations!G272)</f>
        <v/>
      </c>
      <c r="F275" s="96" t="str">
        <f>IF(E275="","",HLOOKUP($C$3,Evaluations!$I$3:$DW$350,ROW(E269)+1,TRUE))</f>
        <v/>
      </c>
      <c r="G275" s="20" t="str">
        <f t="shared" si="4"/>
        <v/>
      </c>
      <c r="H275" s="14" t="str">
        <f>IF(Evaluations!H272="","",Evaluations!H272)</f>
        <v/>
      </c>
    </row>
    <row r="276" spans="1:8" x14ac:dyDescent="0.25">
      <c r="A276" s="93" t="str">
        <f>IF(Evaluations!B273="","",Evaluations!B273)</f>
        <v/>
      </c>
      <c r="B276" s="94" t="str">
        <f>IF(Evaluations!C273="","",Evaluations!C273)</f>
        <v/>
      </c>
      <c r="C276" s="95" t="str">
        <f>IF(Evaluations!D273="","",Evaluations!D273)</f>
        <v/>
      </c>
      <c r="D276" s="95" t="str">
        <f>IF(Evaluations!F273="","",Evaluations!F273)</f>
        <v/>
      </c>
      <c r="E276" s="95" t="str">
        <f>IF(Evaluations!G273="","",Evaluations!G273)</f>
        <v/>
      </c>
      <c r="F276" s="96" t="str">
        <f>IF(E276="","",HLOOKUP($C$3,Evaluations!$I$3:$DW$350,ROW(E270)+1,TRUE))</f>
        <v/>
      </c>
      <c r="G276" s="20" t="str">
        <f t="shared" si="4"/>
        <v/>
      </c>
      <c r="H276" s="14" t="str">
        <f>IF(Evaluations!H273="","",Evaluations!H273)</f>
        <v/>
      </c>
    </row>
    <row r="277" spans="1:8" x14ac:dyDescent="0.25">
      <c r="A277" s="93" t="str">
        <f>IF(Evaluations!B274="","",Evaluations!B274)</f>
        <v/>
      </c>
      <c r="B277" s="94" t="str">
        <f>IF(Evaluations!C274="","",Evaluations!C274)</f>
        <v/>
      </c>
      <c r="C277" s="95" t="str">
        <f>IF(Evaluations!D274="","",Evaluations!D274)</f>
        <v/>
      </c>
      <c r="D277" s="95" t="str">
        <f>IF(Evaluations!F274="","",Evaluations!F274)</f>
        <v/>
      </c>
      <c r="E277" s="95" t="str">
        <f>IF(Evaluations!G274="","",Evaluations!G274)</f>
        <v/>
      </c>
      <c r="F277" s="96" t="str">
        <f>IF(E277="","",HLOOKUP($C$3,Evaluations!$I$3:$DW$350,ROW(E271)+1,TRUE))</f>
        <v/>
      </c>
      <c r="G277" s="20" t="str">
        <f t="shared" si="4"/>
        <v/>
      </c>
      <c r="H277" s="14" t="str">
        <f>IF(Evaluations!H274="","",Evaluations!H274)</f>
        <v/>
      </c>
    </row>
    <row r="278" spans="1:8" x14ac:dyDescent="0.25">
      <c r="A278" s="93" t="str">
        <f>IF(Evaluations!B275="","",Evaluations!B275)</f>
        <v/>
      </c>
      <c r="B278" s="94" t="str">
        <f>IF(Evaluations!C275="","",Evaluations!C275)</f>
        <v/>
      </c>
      <c r="C278" s="95" t="str">
        <f>IF(Evaluations!D275="","",Evaluations!D275)</f>
        <v/>
      </c>
      <c r="D278" s="95" t="str">
        <f>IF(Evaluations!F275="","",Evaluations!F275)</f>
        <v/>
      </c>
      <c r="E278" s="95" t="str">
        <f>IF(Evaluations!G275="","",Evaluations!G275)</f>
        <v/>
      </c>
      <c r="F278" s="96" t="str">
        <f>IF(E278="","",HLOOKUP($C$3,Evaluations!$I$3:$DW$350,ROW(E272)+1,TRUE))</f>
        <v/>
      </c>
      <c r="G278" s="20" t="str">
        <f t="shared" si="4"/>
        <v/>
      </c>
      <c r="H278" s="14" t="str">
        <f>IF(Evaluations!H275="","",Evaluations!H275)</f>
        <v/>
      </c>
    </row>
    <row r="279" spans="1:8" x14ac:dyDescent="0.25">
      <c r="A279" s="93" t="str">
        <f>IF(Evaluations!B276="","",Evaluations!B276)</f>
        <v/>
      </c>
      <c r="B279" s="94" t="str">
        <f>IF(Evaluations!C276="","",Evaluations!C276)</f>
        <v/>
      </c>
      <c r="C279" s="95" t="str">
        <f>IF(Evaluations!D276="","",Evaluations!D276)</f>
        <v/>
      </c>
      <c r="D279" s="95" t="str">
        <f>IF(Evaluations!F276="","",Evaluations!F276)</f>
        <v/>
      </c>
      <c r="E279" s="95" t="str">
        <f>IF(Evaluations!G276="","",Evaluations!G276)</f>
        <v/>
      </c>
      <c r="F279" s="96" t="str">
        <f>IF(E279="","",HLOOKUP($C$3,Evaluations!$I$3:$DW$350,ROW(E273)+1,TRUE))</f>
        <v/>
      </c>
      <c r="G279" s="20" t="str">
        <f t="shared" si="4"/>
        <v/>
      </c>
      <c r="H279" s="14" t="str">
        <f>IF(Evaluations!H276="","",Evaluations!H276)</f>
        <v/>
      </c>
    </row>
    <row r="280" spans="1:8" x14ac:dyDescent="0.25">
      <c r="A280" s="93" t="str">
        <f>IF(Evaluations!B277="","",Evaluations!B277)</f>
        <v/>
      </c>
      <c r="B280" s="94" t="str">
        <f>IF(Evaluations!C277="","",Evaluations!C277)</f>
        <v/>
      </c>
      <c r="C280" s="95" t="str">
        <f>IF(Evaluations!D277="","",Evaluations!D277)</f>
        <v/>
      </c>
      <c r="D280" s="95" t="str">
        <f>IF(Evaluations!F277="","",Evaluations!F277)</f>
        <v/>
      </c>
      <c r="E280" s="95" t="str">
        <f>IF(Evaluations!G277="","",Evaluations!G277)</f>
        <v/>
      </c>
      <c r="F280" s="96" t="str">
        <f>IF(E280="","",HLOOKUP($C$3,Evaluations!$I$3:$DW$350,ROW(E274)+1,TRUE))</f>
        <v/>
      </c>
      <c r="G280" s="20" t="str">
        <f t="shared" si="4"/>
        <v/>
      </c>
      <c r="H280" s="14" t="str">
        <f>IF(Evaluations!H277="","",Evaluations!H277)</f>
        <v/>
      </c>
    </row>
    <row r="281" spans="1:8" x14ac:dyDescent="0.25">
      <c r="A281" s="93" t="str">
        <f>IF(Evaluations!B278="","",Evaluations!B278)</f>
        <v/>
      </c>
      <c r="B281" s="94" t="str">
        <f>IF(Evaluations!C278="","",Evaluations!C278)</f>
        <v/>
      </c>
      <c r="C281" s="95" t="str">
        <f>IF(Evaluations!D278="","",Evaluations!D278)</f>
        <v/>
      </c>
      <c r="D281" s="95" t="str">
        <f>IF(Evaluations!F278="","",Evaluations!F278)</f>
        <v/>
      </c>
      <c r="E281" s="95" t="str">
        <f>IF(Evaluations!G278="","",Evaluations!G278)</f>
        <v/>
      </c>
      <c r="F281" s="96" t="str">
        <f>IF(E281="","",HLOOKUP($C$3,Evaluations!$I$3:$DW$350,ROW(E275)+1,TRUE))</f>
        <v/>
      </c>
      <c r="G281" s="20" t="str">
        <f t="shared" si="4"/>
        <v/>
      </c>
      <c r="H281" s="14" t="str">
        <f>IF(Evaluations!H278="","",Evaluations!H278)</f>
        <v/>
      </c>
    </row>
    <row r="282" spans="1:8" x14ac:dyDescent="0.25">
      <c r="A282" s="93" t="str">
        <f>IF(Evaluations!B279="","",Evaluations!B279)</f>
        <v/>
      </c>
      <c r="B282" s="94" t="str">
        <f>IF(Evaluations!C279="","",Evaluations!C279)</f>
        <v/>
      </c>
      <c r="C282" s="95" t="str">
        <f>IF(Evaluations!D279="","",Evaluations!D279)</f>
        <v/>
      </c>
      <c r="D282" s="95" t="str">
        <f>IF(Evaluations!F279="","",Evaluations!F279)</f>
        <v/>
      </c>
      <c r="E282" s="95" t="str">
        <f>IF(Evaluations!G279="","",Evaluations!G279)</f>
        <v/>
      </c>
      <c r="F282" s="96" t="str">
        <f>IF(E282="","",HLOOKUP($C$3,Evaluations!$I$3:$DW$350,ROW(E276)+1,TRUE))</f>
        <v/>
      </c>
      <c r="G282" s="20" t="str">
        <f t="shared" si="4"/>
        <v/>
      </c>
      <c r="H282" s="14" t="str">
        <f>IF(Evaluations!H279="","",Evaluations!H279)</f>
        <v/>
      </c>
    </row>
    <row r="283" spans="1:8" x14ac:dyDescent="0.25">
      <c r="A283" s="93" t="str">
        <f>IF(Evaluations!B280="","",Evaluations!B280)</f>
        <v/>
      </c>
      <c r="B283" s="94" t="str">
        <f>IF(Evaluations!C280="","",Evaluations!C280)</f>
        <v/>
      </c>
      <c r="C283" s="95" t="str">
        <f>IF(Evaluations!D280="","",Evaluations!D280)</f>
        <v/>
      </c>
      <c r="D283" s="95" t="str">
        <f>IF(Evaluations!F280="","",Evaluations!F280)</f>
        <v/>
      </c>
      <c r="E283" s="95" t="str">
        <f>IF(Evaluations!G280="","",Evaluations!G280)</f>
        <v/>
      </c>
      <c r="F283" s="96" t="str">
        <f>IF(E283="","",HLOOKUP($C$3,Evaluations!$I$3:$DW$350,ROW(E277)+1,TRUE))</f>
        <v/>
      </c>
      <c r="G283" s="20" t="str">
        <f t="shared" si="4"/>
        <v/>
      </c>
      <c r="H283" s="14" t="str">
        <f>IF(Evaluations!H280="","",Evaluations!H280)</f>
        <v/>
      </c>
    </row>
    <row r="284" spans="1:8" x14ac:dyDescent="0.25">
      <c r="A284" s="93" t="str">
        <f>IF(Evaluations!B281="","",Evaluations!B281)</f>
        <v/>
      </c>
      <c r="B284" s="94" t="str">
        <f>IF(Evaluations!C281="","",Evaluations!C281)</f>
        <v/>
      </c>
      <c r="C284" s="95" t="str">
        <f>IF(Evaluations!D281="","",Evaluations!D281)</f>
        <v/>
      </c>
      <c r="D284" s="95" t="str">
        <f>IF(Evaluations!F281="","",Evaluations!F281)</f>
        <v/>
      </c>
      <c r="E284" s="95" t="str">
        <f>IF(Evaluations!G281="","",Evaluations!G281)</f>
        <v/>
      </c>
      <c r="F284" s="96" t="str">
        <f>IF(E284="","",HLOOKUP($C$3,Evaluations!$I$3:$DW$350,ROW(E278)+1,TRUE))</f>
        <v/>
      </c>
      <c r="G284" s="20" t="str">
        <f t="shared" si="4"/>
        <v/>
      </c>
      <c r="H284" s="14" t="str">
        <f>IF(Evaluations!H281="","",Evaluations!H281)</f>
        <v/>
      </c>
    </row>
    <row r="285" spans="1:8" x14ac:dyDescent="0.25">
      <c r="A285" s="93" t="str">
        <f>IF(Evaluations!B282="","",Evaluations!B282)</f>
        <v/>
      </c>
      <c r="B285" s="94" t="str">
        <f>IF(Evaluations!C282="","",Evaluations!C282)</f>
        <v/>
      </c>
      <c r="C285" s="95" t="str">
        <f>IF(Evaluations!D282="","",Evaluations!D282)</f>
        <v/>
      </c>
      <c r="D285" s="95" t="str">
        <f>IF(Evaluations!F282="","",Evaluations!F282)</f>
        <v/>
      </c>
      <c r="E285" s="95" t="str">
        <f>IF(Evaluations!G282="","",Evaluations!G282)</f>
        <v/>
      </c>
      <c r="F285" s="96" t="str">
        <f>IF(E285="","",HLOOKUP($C$3,Evaluations!$I$3:$DW$350,ROW(E279)+1,TRUE))</f>
        <v/>
      </c>
      <c r="G285" s="20" t="str">
        <f t="shared" si="4"/>
        <v/>
      </c>
      <c r="H285" s="14" t="str">
        <f>IF(Evaluations!H282="","",Evaluations!H282)</f>
        <v/>
      </c>
    </row>
    <row r="286" spans="1:8" x14ac:dyDescent="0.25">
      <c r="A286" s="93" t="str">
        <f>IF(Evaluations!B283="","",Evaluations!B283)</f>
        <v/>
      </c>
      <c r="B286" s="94" t="str">
        <f>IF(Evaluations!C283="","",Evaluations!C283)</f>
        <v/>
      </c>
      <c r="C286" s="95" t="str">
        <f>IF(Evaluations!D283="","",Evaluations!D283)</f>
        <v/>
      </c>
      <c r="D286" s="95" t="str">
        <f>IF(Evaluations!F283="","",Evaluations!F283)</f>
        <v/>
      </c>
      <c r="E286" s="95" t="str">
        <f>IF(Evaluations!G283="","",Evaluations!G283)</f>
        <v/>
      </c>
      <c r="F286" s="96" t="str">
        <f>IF(E286="","",HLOOKUP($C$3,Evaluations!$I$3:$DW$350,ROW(E280)+1,TRUE))</f>
        <v/>
      </c>
      <c r="G286" s="20" t="str">
        <f t="shared" si="4"/>
        <v/>
      </c>
      <c r="H286" s="14" t="str">
        <f>IF(Evaluations!H283="","",Evaluations!H283)</f>
        <v/>
      </c>
    </row>
    <row r="287" spans="1:8" x14ac:dyDescent="0.25">
      <c r="A287" s="93" t="str">
        <f>IF(Evaluations!B284="","",Evaluations!B284)</f>
        <v/>
      </c>
      <c r="B287" s="94" t="str">
        <f>IF(Evaluations!C284="","",Evaluations!C284)</f>
        <v/>
      </c>
      <c r="C287" s="95" t="str">
        <f>IF(Evaluations!D284="","",Evaluations!D284)</f>
        <v/>
      </c>
      <c r="D287" s="95" t="str">
        <f>IF(Evaluations!F284="","",Evaluations!F284)</f>
        <v/>
      </c>
      <c r="E287" s="95" t="str">
        <f>IF(Evaluations!G284="","",Evaluations!G284)</f>
        <v/>
      </c>
      <c r="F287" s="96" t="str">
        <f>IF(E287="","",HLOOKUP($C$3,Evaluations!$I$3:$DW$350,ROW(E281)+1,TRUE))</f>
        <v/>
      </c>
      <c r="G287" s="20" t="str">
        <f t="shared" si="4"/>
        <v/>
      </c>
      <c r="H287" s="14" t="str">
        <f>IF(Evaluations!H284="","",Evaluations!H284)</f>
        <v/>
      </c>
    </row>
    <row r="288" spans="1:8" x14ac:dyDescent="0.25">
      <c r="A288" s="93" t="str">
        <f>IF(Evaluations!B285="","",Evaluations!B285)</f>
        <v/>
      </c>
      <c r="B288" s="94" t="str">
        <f>IF(Evaluations!C285="","",Evaluations!C285)</f>
        <v/>
      </c>
      <c r="C288" s="95" t="str">
        <f>IF(Evaluations!D285="","",Evaluations!D285)</f>
        <v/>
      </c>
      <c r="D288" s="95" t="str">
        <f>IF(Evaluations!F285="","",Evaluations!F285)</f>
        <v/>
      </c>
      <c r="E288" s="95" t="str">
        <f>IF(Evaluations!G285="","",Evaluations!G285)</f>
        <v/>
      </c>
      <c r="F288" s="96" t="str">
        <f>IF(E288="","",HLOOKUP($C$3,Evaluations!$I$3:$DW$350,ROW(E282)+1,TRUE))</f>
        <v/>
      </c>
      <c r="G288" s="20" t="str">
        <f t="shared" si="4"/>
        <v/>
      </c>
      <c r="H288" s="14" t="str">
        <f>IF(Evaluations!H285="","",Evaluations!H285)</f>
        <v/>
      </c>
    </row>
    <row r="289" spans="1:8" x14ac:dyDescent="0.25">
      <c r="A289" s="93" t="str">
        <f>IF(Evaluations!B286="","",Evaluations!B286)</f>
        <v/>
      </c>
      <c r="B289" s="94" t="str">
        <f>IF(Evaluations!C286="","",Evaluations!C286)</f>
        <v/>
      </c>
      <c r="C289" s="95" t="str">
        <f>IF(Evaluations!D286="","",Evaluations!D286)</f>
        <v/>
      </c>
      <c r="D289" s="95" t="str">
        <f>IF(Evaluations!F286="","",Evaluations!F286)</f>
        <v/>
      </c>
      <c r="E289" s="95" t="str">
        <f>IF(Evaluations!G286="","",Evaluations!G286)</f>
        <v/>
      </c>
      <c r="F289" s="96" t="str">
        <f>IF(E289="","",HLOOKUP($C$3,Evaluations!$I$3:$DW$350,ROW(E283)+1,TRUE))</f>
        <v/>
      </c>
      <c r="G289" s="20" t="str">
        <f t="shared" si="4"/>
        <v/>
      </c>
      <c r="H289" s="14" t="str">
        <f>IF(Evaluations!H286="","",Evaluations!H286)</f>
        <v/>
      </c>
    </row>
    <row r="290" spans="1:8" x14ac:dyDescent="0.25">
      <c r="A290" s="93" t="str">
        <f>IF(Evaluations!B287="","",Evaluations!B287)</f>
        <v/>
      </c>
      <c r="B290" s="94" t="str">
        <f>IF(Evaluations!C287="","",Evaluations!C287)</f>
        <v/>
      </c>
      <c r="C290" s="95" t="str">
        <f>IF(Evaluations!D287="","",Evaluations!D287)</f>
        <v/>
      </c>
      <c r="D290" s="95" t="str">
        <f>IF(Evaluations!F287="","",Evaluations!F287)</f>
        <v/>
      </c>
      <c r="E290" s="95" t="str">
        <f>IF(Evaluations!G287="","",Evaluations!G287)</f>
        <v/>
      </c>
      <c r="F290" s="96" t="str">
        <f>IF(E290="","",HLOOKUP($C$3,Evaluations!$I$3:$DW$350,ROW(E284)+1,TRUE))</f>
        <v/>
      </c>
      <c r="G290" s="20" t="str">
        <f t="shared" si="4"/>
        <v/>
      </c>
      <c r="H290" s="14" t="str">
        <f>IF(Evaluations!H287="","",Evaluations!H287)</f>
        <v/>
      </c>
    </row>
    <row r="291" spans="1:8" x14ac:dyDescent="0.25">
      <c r="A291" s="93" t="str">
        <f>IF(Evaluations!B288="","",Evaluations!B288)</f>
        <v/>
      </c>
      <c r="B291" s="94" t="str">
        <f>IF(Evaluations!C288="","",Evaluations!C288)</f>
        <v/>
      </c>
      <c r="C291" s="95" t="str">
        <f>IF(Evaluations!D288="","",Evaluations!D288)</f>
        <v/>
      </c>
      <c r="D291" s="95" t="str">
        <f>IF(Evaluations!F288="","",Evaluations!F288)</f>
        <v/>
      </c>
      <c r="E291" s="95" t="str">
        <f>IF(Evaluations!G288="","",Evaluations!G288)</f>
        <v/>
      </c>
      <c r="F291" s="96" t="str">
        <f>IF(E291="","",HLOOKUP($C$3,Evaluations!$I$3:$DW$350,ROW(E285)+1,TRUE))</f>
        <v/>
      </c>
      <c r="G291" s="20" t="str">
        <f t="shared" si="4"/>
        <v/>
      </c>
      <c r="H291" s="14" t="str">
        <f>IF(Evaluations!H288="","",Evaluations!H288)</f>
        <v/>
      </c>
    </row>
    <row r="292" spans="1:8" x14ac:dyDescent="0.25">
      <c r="A292" s="93" t="str">
        <f>IF(Evaluations!B289="","",Evaluations!B289)</f>
        <v/>
      </c>
      <c r="B292" s="94" t="str">
        <f>IF(Evaluations!C289="","",Evaluations!C289)</f>
        <v/>
      </c>
      <c r="C292" s="95" t="str">
        <f>IF(Evaluations!D289="","",Evaluations!D289)</f>
        <v/>
      </c>
      <c r="D292" s="95" t="str">
        <f>IF(Evaluations!F289="","",Evaluations!F289)</f>
        <v/>
      </c>
      <c r="E292" s="95" t="str">
        <f>IF(Evaluations!G289="","",Evaluations!G289)</f>
        <v/>
      </c>
      <c r="F292" s="96" t="str">
        <f>IF(E292="","",HLOOKUP($C$3,Evaluations!$I$3:$DW$350,ROW(E286)+1,TRUE))</f>
        <v/>
      </c>
      <c r="G292" s="20" t="str">
        <f t="shared" si="4"/>
        <v/>
      </c>
      <c r="H292" s="14" t="str">
        <f>IF(Evaluations!H289="","",Evaluations!H289)</f>
        <v/>
      </c>
    </row>
    <row r="293" spans="1:8" x14ac:dyDescent="0.25">
      <c r="A293" s="93" t="str">
        <f>IF(Evaluations!B290="","",Evaluations!B290)</f>
        <v/>
      </c>
      <c r="B293" s="94" t="str">
        <f>IF(Evaluations!C290="","",Evaluations!C290)</f>
        <v/>
      </c>
      <c r="C293" s="95" t="str">
        <f>IF(Evaluations!D290="","",Evaluations!D290)</f>
        <v/>
      </c>
      <c r="D293" s="95" t="str">
        <f>IF(Evaluations!F290="","",Evaluations!F290)</f>
        <v/>
      </c>
      <c r="E293" s="95" t="str">
        <f>IF(Evaluations!G290="","",Evaluations!G290)</f>
        <v/>
      </c>
      <c r="F293" s="96" t="str">
        <f>IF(E293="","",HLOOKUP($C$3,Evaluations!$I$3:$DW$350,ROW(E287)+1,TRUE))</f>
        <v/>
      </c>
      <c r="G293" s="20" t="str">
        <f t="shared" si="4"/>
        <v/>
      </c>
      <c r="H293" s="14" t="str">
        <f>IF(Evaluations!H290="","",Evaluations!H290)</f>
        <v/>
      </c>
    </row>
    <row r="294" spans="1:8" x14ac:dyDescent="0.25">
      <c r="A294" s="93" t="str">
        <f>IF(Evaluations!B291="","",Evaluations!B291)</f>
        <v/>
      </c>
      <c r="B294" s="94" t="str">
        <f>IF(Evaluations!C291="","",Evaluations!C291)</f>
        <v/>
      </c>
      <c r="C294" s="95" t="str">
        <f>IF(Evaluations!D291="","",Evaluations!D291)</f>
        <v/>
      </c>
      <c r="D294" s="95" t="str">
        <f>IF(Evaluations!F291="","",Evaluations!F291)</f>
        <v/>
      </c>
      <c r="E294" s="95" t="str">
        <f>IF(Evaluations!G291="","",Evaluations!G291)</f>
        <v/>
      </c>
      <c r="F294" s="96" t="str">
        <f>IF(E294="","",HLOOKUP($C$3,Evaluations!$I$3:$DW$350,ROW(E288)+1,TRUE))</f>
        <v/>
      </c>
      <c r="G294" s="20" t="str">
        <f t="shared" si="4"/>
        <v/>
      </c>
      <c r="H294" s="14" t="str">
        <f>IF(Evaluations!H291="","",Evaluations!H291)</f>
        <v/>
      </c>
    </row>
    <row r="295" spans="1:8" x14ac:dyDescent="0.25">
      <c r="A295" s="93" t="str">
        <f>IF(Evaluations!B292="","",Evaluations!B292)</f>
        <v/>
      </c>
      <c r="B295" s="94" t="str">
        <f>IF(Evaluations!C292="","",Evaluations!C292)</f>
        <v/>
      </c>
      <c r="C295" s="95" t="str">
        <f>IF(Evaluations!D292="","",Evaluations!D292)</f>
        <v/>
      </c>
      <c r="D295" s="95" t="str">
        <f>IF(Evaluations!F292="","",Evaluations!F292)</f>
        <v/>
      </c>
      <c r="E295" s="95" t="str">
        <f>IF(Evaluations!G292="","",Evaluations!G292)</f>
        <v/>
      </c>
      <c r="F295" s="96" t="str">
        <f>IF(E295="","",HLOOKUP($C$3,Evaluations!$I$3:$DW$350,ROW(E289)+1,TRUE))</f>
        <v/>
      </c>
      <c r="G295" s="20" t="str">
        <f t="shared" si="4"/>
        <v/>
      </c>
      <c r="H295" s="14" t="str">
        <f>IF(Evaluations!H292="","",Evaluations!H292)</f>
        <v/>
      </c>
    </row>
    <row r="296" spans="1:8" x14ac:dyDescent="0.25">
      <c r="A296" s="93" t="str">
        <f>IF(Evaluations!B293="","",Evaluations!B293)</f>
        <v/>
      </c>
      <c r="B296" s="94" t="str">
        <f>IF(Evaluations!C293="","",Evaluations!C293)</f>
        <v/>
      </c>
      <c r="C296" s="95" t="str">
        <f>IF(Evaluations!D293="","",Evaluations!D293)</f>
        <v/>
      </c>
      <c r="D296" s="95" t="str">
        <f>IF(Evaluations!F293="","",Evaluations!F293)</f>
        <v/>
      </c>
      <c r="E296" s="95" t="str">
        <f>IF(Evaluations!G293="","",Evaluations!G293)</f>
        <v/>
      </c>
      <c r="F296" s="96" t="str">
        <f>IF(E296="","",HLOOKUP($C$3,Evaluations!$I$3:$DW$350,ROW(E290)+1,TRUE))</f>
        <v/>
      </c>
      <c r="G296" s="20" t="str">
        <f t="shared" si="4"/>
        <v/>
      </c>
      <c r="H296" s="14" t="str">
        <f>IF(Evaluations!H293="","",Evaluations!H293)</f>
        <v/>
      </c>
    </row>
    <row r="297" spans="1:8" x14ac:dyDescent="0.25">
      <c r="A297" s="93" t="str">
        <f>IF(Evaluations!B294="","",Evaluations!B294)</f>
        <v/>
      </c>
      <c r="B297" s="94" t="str">
        <f>IF(Evaluations!C294="","",Evaluations!C294)</f>
        <v/>
      </c>
      <c r="C297" s="95" t="str">
        <f>IF(Evaluations!D294="","",Evaluations!D294)</f>
        <v/>
      </c>
      <c r="D297" s="95" t="str">
        <f>IF(Evaluations!F294="","",Evaluations!F294)</f>
        <v/>
      </c>
      <c r="E297" s="95" t="str">
        <f>IF(Evaluations!G294="","",Evaluations!G294)</f>
        <v/>
      </c>
      <c r="F297" s="96" t="str">
        <f>IF(E297="","",HLOOKUP($C$3,Evaluations!$I$3:$DW$350,ROW(E291)+1,TRUE))</f>
        <v/>
      </c>
      <c r="G297" s="20" t="str">
        <f t="shared" si="4"/>
        <v/>
      </c>
      <c r="H297" s="14" t="str">
        <f>IF(Evaluations!H294="","",Evaluations!H294)</f>
        <v/>
      </c>
    </row>
    <row r="298" spans="1:8" x14ac:dyDescent="0.25">
      <c r="A298" s="93" t="str">
        <f>IF(Evaluations!B295="","",Evaluations!B295)</f>
        <v/>
      </c>
      <c r="B298" s="94" t="str">
        <f>IF(Evaluations!C295="","",Evaluations!C295)</f>
        <v/>
      </c>
      <c r="C298" s="95" t="str">
        <f>IF(Evaluations!D295="","",Evaluations!D295)</f>
        <v/>
      </c>
      <c r="D298" s="95" t="str">
        <f>IF(Evaluations!F295="","",Evaluations!F295)</f>
        <v/>
      </c>
      <c r="E298" s="95" t="str">
        <f>IF(Evaluations!G295="","",Evaluations!G295)</f>
        <v/>
      </c>
      <c r="F298" s="96" t="str">
        <f>IF(E298="","",HLOOKUP($C$3,Evaluations!$I$3:$DW$350,ROW(E292)+1,TRUE))</f>
        <v/>
      </c>
      <c r="G298" s="20" t="str">
        <f t="shared" si="4"/>
        <v/>
      </c>
      <c r="H298" s="14" t="str">
        <f>IF(Evaluations!H295="","",Evaluations!H295)</f>
        <v/>
      </c>
    </row>
    <row r="299" spans="1:8" x14ac:dyDescent="0.25">
      <c r="A299" s="93" t="str">
        <f>IF(Evaluations!B296="","",Evaluations!B296)</f>
        <v/>
      </c>
      <c r="B299" s="94" t="str">
        <f>IF(Evaluations!C296="","",Evaluations!C296)</f>
        <v/>
      </c>
      <c r="C299" s="95" t="str">
        <f>IF(Evaluations!D296="","",Evaluations!D296)</f>
        <v/>
      </c>
      <c r="D299" s="95" t="str">
        <f>IF(Evaluations!F296="","",Evaluations!F296)</f>
        <v/>
      </c>
      <c r="E299" s="95" t="str">
        <f>IF(Evaluations!G296="","",Evaluations!G296)</f>
        <v/>
      </c>
      <c r="F299" s="96" t="str">
        <f>IF(E299="","",HLOOKUP($C$3,Evaluations!$I$3:$DW$350,ROW(E293)+1,TRUE))</f>
        <v/>
      </c>
      <c r="G299" s="20" t="str">
        <f t="shared" si="4"/>
        <v/>
      </c>
      <c r="H299" s="14" t="str">
        <f>IF(Evaluations!H296="","",Evaluations!H296)</f>
        <v/>
      </c>
    </row>
    <row r="300" spans="1:8" x14ac:dyDescent="0.25">
      <c r="A300" s="93" t="str">
        <f>IF(Evaluations!B297="","",Evaluations!B297)</f>
        <v/>
      </c>
      <c r="B300" s="94" t="str">
        <f>IF(Evaluations!C297="","",Evaluations!C297)</f>
        <v/>
      </c>
      <c r="C300" s="95" t="str">
        <f>IF(Evaluations!D297="","",Evaluations!D297)</f>
        <v/>
      </c>
      <c r="D300" s="95" t="str">
        <f>IF(Evaluations!F297="","",Evaluations!F297)</f>
        <v/>
      </c>
      <c r="E300" s="95" t="str">
        <f>IF(Evaluations!G297="","",Evaluations!G297)</f>
        <v/>
      </c>
      <c r="F300" s="96" t="str">
        <f>IF(E300="","",HLOOKUP($C$3,Evaluations!$I$3:$DW$350,ROW(E294)+1,TRUE))</f>
        <v/>
      </c>
      <c r="G300" s="20" t="str">
        <f t="shared" si="4"/>
        <v/>
      </c>
      <c r="H300" s="14" t="str">
        <f>IF(Evaluations!H297="","",Evaluations!H297)</f>
        <v/>
      </c>
    </row>
    <row r="301" spans="1:8" x14ac:dyDescent="0.25">
      <c r="A301" s="93" t="str">
        <f>IF(Evaluations!B298="","",Evaluations!B298)</f>
        <v/>
      </c>
      <c r="B301" s="94" t="str">
        <f>IF(Evaluations!C298="","",Evaluations!C298)</f>
        <v/>
      </c>
      <c r="C301" s="95" t="str">
        <f>IF(Evaluations!D298="","",Evaluations!D298)</f>
        <v/>
      </c>
      <c r="D301" s="95" t="str">
        <f>IF(Evaluations!F298="","",Evaluations!F298)</f>
        <v/>
      </c>
      <c r="E301" s="95" t="str">
        <f>IF(Evaluations!G298="","",Evaluations!G298)</f>
        <v/>
      </c>
      <c r="F301" s="96" t="str">
        <f>IF(E301="","",HLOOKUP($C$3,Evaluations!$I$3:$DW$350,ROW(E295)+1,TRUE))</f>
        <v/>
      </c>
      <c r="G301" s="20" t="str">
        <f t="shared" si="4"/>
        <v/>
      </c>
      <c r="H301" s="14" t="str">
        <f>IF(Evaluations!H298="","",Evaluations!H298)</f>
        <v/>
      </c>
    </row>
    <row r="302" spans="1:8" x14ac:dyDescent="0.25">
      <c r="A302" s="93" t="str">
        <f>IF(Evaluations!B299="","",Evaluations!B299)</f>
        <v/>
      </c>
      <c r="B302" s="94" t="str">
        <f>IF(Evaluations!C299="","",Evaluations!C299)</f>
        <v/>
      </c>
      <c r="C302" s="95" t="str">
        <f>IF(Evaluations!D299="","",Evaluations!D299)</f>
        <v/>
      </c>
      <c r="D302" s="95" t="str">
        <f>IF(Evaluations!F299="","",Evaluations!F299)</f>
        <v/>
      </c>
      <c r="E302" s="95" t="str">
        <f>IF(Evaluations!G299="","",Evaluations!G299)</f>
        <v/>
      </c>
      <c r="F302" s="96" t="str">
        <f>IF(E302="","",HLOOKUP($C$3,Evaluations!$I$3:$DW$350,ROW(E296)+1,TRUE))</f>
        <v/>
      </c>
      <c r="G302" s="20" t="str">
        <f t="shared" si="4"/>
        <v/>
      </c>
      <c r="H302" s="14" t="str">
        <f>IF(Evaluations!H299="","",Evaluations!H299)</f>
        <v/>
      </c>
    </row>
    <row r="303" spans="1:8" x14ac:dyDescent="0.25">
      <c r="A303" s="93" t="str">
        <f>IF(Evaluations!B300="","",Evaluations!B300)</f>
        <v/>
      </c>
      <c r="B303" s="94" t="str">
        <f>IF(Evaluations!C300="","",Evaluations!C300)</f>
        <v/>
      </c>
      <c r="C303" s="95" t="str">
        <f>IF(Evaluations!D300="","",Evaluations!D300)</f>
        <v/>
      </c>
      <c r="D303" s="95" t="str">
        <f>IF(Evaluations!F300="","",Evaluations!F300)</f>
        <v/>
      </c>
      <c r="E303" s="95" t="str">
        <f>IF(Evaluations!G300="","",Evaluations!G300)</f>
        <v/>
      </c>
      <c r="F303" s="96" t="str">
        <f>IF(E303="","",HLOOKUP($C$3,Evaluations!$I$3:$DW$350,ROW(E297)+1,TRUE))</f>
        <v/>
      </c>
      <c r="G303" s="20" t="str">
        <f t="shared" si="4"/>
        <v/>
      </c>
      <c r="H303" s="14" t="str">
        <f>IF(Evaluations!H300="","",Evaluations!H300)</f>
        <v/>
      </c>
    </row>
    <row r="304" spans="1:8" x14ac:dyDescent="0.25">
      <c r="A304" s="93" t="str">
        <f>IF(Evaluations!B301="","",Evaluations!B301)</f>
        <v/>
      </c>
      <c r="B304" s="94" t="str">
        <f>IF(Evaluations!C301="","",Evaluations!C301)</f>
        <v/>
      </c>
      <c r="C304" s="95" t="str">
        <f>IF(Evaluations!D301="","",Evaluations!D301)</f>
        <v/>
      </c>
      <c r="D304" s="95" t="str">
        <f>IF(Evaluations!F301="","",Evaluations!F301)</f>
        <v/>
      </c>
      <c r="E304" s="95" t="str">
        <f>IF(Evaluations!G301="","",Evaluations!G301)</f>
        <v/>
      </c>
      <c r="F304" s="96" t="str">
        <f>IF(E304="","",HLOOKUP($C$3,Evaluations!$I$3:$DW$350,ROW(E298)+1,TRUE))</f>
        <v/>
      </c>
      <c r="G304" s="20" t="str">
        <f t="shared" si="4"/>
        <v/>
      </c>
      <c r="H304" s="14" t="str">
        <f>IF(Evaluations!H301="","",Evaluations!H301)</f>
        <v/>
      </c>
    </row>
    <row r="305" spans="1:8" x14ac:dyDescent="0.25">
      <c r="A305" s="93" t="str">
        <f>IF(Evaluations!B302="","",Evaluations!B302)</f>
        <v/>
      </c>
      <c r="B305" s="94" t="str">
        <f>IF(Evaluations!C302="","",Evaluations!C302)</f>
        <v/>
      </c>
      <c r="C305" s="95" t="str">
        <f>IF(Evaluations!D302="","",Evaluations!D302)</f>
        <v/>
      </c>
      <c r="D305" s="95" t="str">
        <f>IF(Evaluations!F302="","",Evaluations!F302)</f>
        <v/>
      </c>
      <c r="E305" s="95" t="str">
        <f>IF(Evaluations!G302="","",Evaluations!G302)</f>
        <v/>
      </c>
      <c r="F305" s="96" t="str">
        <f>IF(E305="","",HLOOKUP($C$3,Evaluations!$I$3:$DW$350,ROW(E299)+1,TRUE))</f>
        <v/>
      </c>
      <c r="G305" s="20" t="str">
        <f t="shared" si="4"/>
        <v/>
      </c>
      <c r="H305" s="14" t="str">
        <f>IF(Evaluations!H302="","",Evaluations!H302)</f>
        <v/>
      </c>
    </row>
    <row r="306" spans="1:8" x14ac:dyDescent="0.25">
      <c r="A306" s="93" t="str">
        <f>IF(Evaluations!B303="","",Evaluations!B303)</f>
        <v/>
      </c>
      <c r="B306" s="94" t="str">
        <f>IF(Evaluations!C302="","",Evaluations!C302)</f>
        <v/>
      </c>
      <c r="C306" s="95" t="str">
        <f>IF(Evaluations!D302="","",Evaluations!D302)</f>
        <v/>
      </c>
      <c r="D306" s="95" t="str">
        <f>IF(Evaluations!F302="","",Evaluations!F302)</f>
        <v/>
      </c>
      <c r="E306" s="95" t="str">
        <f>IF(Evaluations!G302="","",Evaluations!G302)</f>
        <v/>
      </c>
      <c r="F306" s="96" t="str">
        <f>IF(E306="","",HLOOKUP($C$3,Evaluations!$I$3:$DW$350,ROW(E300)+1,TRUE))</f>
        <v/>
      </c>
      <c r="G306" s="20" t="str">
        <f t="shared" si="4"/>
        <v/>
      </c>
      <c r="H306" s="14" t="str">
        <f>IF(Evaluations!H303="","",Evaluations!H303)</f>
        <v/>
      </c>
    </row>
    <row r="307" spans="1:8" x14ac:dyDescent="0.25">
      <c r="A307" s="93" t="str">
        <f>IF(Evaluations!B304="","",Evaluations!B304)</f>
        <v/>
      </c>
      <c r="B307" s="94" t="str">
        <f>IF(Evaluations!C303="","",Evaluations!C303)</f>
        <v/>
      </c>
      <c r="C307" s="95" t="str">
        <f>IF(Evaluations!D303="","",Evaluations!D303)</f>
        <v/>
      </c>
      <c r="D307" s="95" t="str">
        <f>IF(Evaluations!F303="","",Evaluations!F303)</f>
        <v/>
      </c>
      <c r="E307" s="95" t="str">
        <f>IF(Evaluations!G303="","",Evaluations!G303)</f>
        <v/>
      </c>
      <c r="F307" s="96" t="str">
        <f>IF(E307="","",HLOOKUP($C$3,Evaluations!$I$3:$DW$350,ROW(E301)+1,TRUE))</f>
        <v/>
      </c>
      <c r="G307" s="20" t="str">
        <f t="shared" si="4"/>
        <v/>
      </c>
      <c r="H307" s="14" t="str">
        <f>IF(Evaluations!H304="","",Evaluations!H304)</f>
        <v/>
      </c>
    </row>
    <row r="308" spans="1:8" x14ac:dyDescent="0.25">
      <c r="A308" s="93" t="str">
        <f>IF(Evaluations!B305="","",Evaluations!B305)</f>
        <v/>
      </c>
      <c r="B308" s="94" t="str">
        <f>IF(Evaluations!C304="","",Evaluations!C304)</f>
        <v/>
      </c>
      <c r="C308" s="95" t="str">
        <f>IF(Evaluations!D304="","",Evaluations!D304)</f>
        <v/>
      </c>
      <c r="D308" s="95" t="str">
        <f>IF(Evaluations!F304="","",Evaluations!F304)</f>
        <v/>
      </c>
      <c r="E308" s="95" t="str">
        <f>IF(Evaluations!G304="","",Evaluations!G304)</f>
        <v/>
      </c>
      <c r="F308" s="96" t="str">
        <f>IF(E308="","",HLOOKUP($C$3,Evaluations!$I$3:$DW$350,ROW(E302)+1,TRUE))</f>
        <v/>
      </c>
      <c r="G308" s="20" t="str">
        <f t="shared" si="4"/>
        <v/>
      </c>
      <c r="H308" s="14" t="str">
        <f>IF(Evaluations!H305="","",Evaluations!H305)</f>
        <v/>
      </c>
    </row>
    <row r="309" spans="1:8" x14ac:dyDescent="0.25">
      <c r="A309" s="93" t="str">
        <f>IF(Evaluations!B306="","",Evaluations!B306)</f>
        <v/>
      </c>
      <c r="B309" s="94" t="str">
        <f>IF(Evaluations!C305="","",Evaluations!C305)</f>
        <v/>
      </c>
      <c r="C309" s="95" t="str">
        <f>IF(Evaluations!D305="","",Evaluations!D305)</f>
        <v/>
      </c>
      <c r="D309" s="95" t="str">
        <f>IF(Evaluations!F305="","",Evaluations!F305)</f>
        <v/>
      </c>
      <c r="E309" s="95" t="str">
        <f>IF(Evaluations!G305="","",Evaluations!G305)</f>
        <v/>
      </c>
      <c r="F309" s="96" t="str">
        <f>IF(E309="","",HLOOKUP($C$3,Evaluations!$I$3:$DW$350,ROW(E303)+1,TRUE))</f>
        <v/>
      </c>
      <c r="G309" s="20" t="str">
        <f t="shared" si="4"/>
        <v/>
      </c>
      <c r="H309" s="14" t="str">
        <f>IF(Evaluations!H306="","",Evaluations!H306)</f>
        <v/>
      </c>
    </row>
    <row r="310" spans="1:8" x14ac:dyDescent="0.25">
      <c r="A310" s="93" t="str">
        <f>IF(Evaluations!B307="","",Evaluations!B307)</f>
        <v/>
      </c>
      <c r="B310" s="94" t="str">
        <f>IF(Evaluations!C306="","",Evaluations!C306)</f>
        <v/>
      </c>
      <c r="C310" s="95" t="str">
        <f>IF(Evaluations!D306="","",Evaluations!D306)</f>
        <v/>
      </c>
      <c r="D310" s="95" t="str">
        <f>IF(Evaluations!F306="","",Evaluations!F306)</f>
        <v/>
      </c>
      <c r="E310" s="95" t="str">
        <f>IF(Evaluations!G306="","",Evaluations!G306)</f>
        <v/>
      </c>
      <c r="F310" s="96" t="str">
        <f>IF(E310="","",HLOOKUP($C$3,Evaluations!$I$3:$DW$350,ROW(E304)+1,TRUE))</f>
        <v/>
      </c>
      <c r="G310" s="20" t="str">
        <f t="shared" si="4"/>
        <v/>
      </c>
      <c r="H310" s="14" t="str">
        <f>IF(Evaluations!H307="","",Evaluations!H307)</f>
        <v/>
      </c>
    </row>
    <row r="311" spans="1:8" x14ac:dyDescent="0.25">
      <c r="A311" s="93" t="str">
        <f>IF(Evaluations!B308="","",Evaluations!B308)</f>
        <v/>
      </c>
      <c r="B311" s="95" t="str">
        <f>IF(Evaluations!C307="","",Evaluations!C307)</f>
        <v/>
      </c>
      <c r="C311" s="95" t="str">
        <f>IF(Evaluations!D307="","",Evaluations!D307)</f>
        <v/>
      </c>
      <c r="D311" s="95" t="str">
        <f>IF(Evaluations!F307="","",Evaluations!F307)</f>
        <v/>
      </c>
      <c r="E311" s="95" t="str">
        <f>IF(Evaluations!G307="","",Evaluations!G307)</f>
        <v/>
      </c>
      <c r="F311" s="96" t="str">
        <f>IF(E311="","",HLOOKUP($C$3,Evaluations!$I$3:$DW$350,ROW(E305)+1,TRUE))</f>
        <v/>
      </c>
      <c r="G311" s="20" t="str">
        <f t="shared" si="4"/>
        <v/>
      </c>
      <c r="H311" s="14" t="str">
        <f>IF(Evaluations!H308="","",Evaluations!H308)</f>
        <v/>
      </c>
    </row>
    <row r="312" spans="1:8" x14ac:dyDescent="0.25">
      <c r="A312" s="93" t="str">
        <f>IF(Evaluations!B309="","",Evaluations!B309)</f>
        <v/>
      </c>
      <c r="B312" s="95" t="str">
        <f>IF(Evaluations!C308="","",Evaluations!C308)</f>
        <v/>
      </c>
      <c r="C312" s="95" t="str">
        <f>IF(Evaluations!D308="","",Evaluations!D308)</f>
        <v/>
      </c>
      <c r="D312" s="95" t="str">
        <f>IF(Evaluations!F308="","",Evaluations!F308)</f>
        <v/>
      </c>
      <c r="E312" s="95" t="str">
        <f>IF(Evaluations!G308="","",Evaluations!G308)</f>
        <v/>
      </c>
      <c r="F312" s="96" t="str">
        <f>IF(E312="","",HLOOKUP($C$3,Evaluations!$I$3:$DW$350,ROW(E306)+1,TRUE))</f>
        <v/>
      </c>
      <c r="G312" s="20" t="str">
        <f t="shared" si="4"/>
        <v/>
      </c>
      <c r="H312" s="14" t="str">
        <f>IF(Evaluations!H309="","",Evaluations!H309)</f>
        <v/>
      </c>
    </row>
    <row r="313" spans="1:8" x14ac:dyDescent="0.25">
      <c r="A313" s="93" t="str">
        <f>IF(Evaluations!B310="","",Evaluations!B310)</f>
        <v/>
      </c>
      <c r="B313" s="95" t="str">
        <f>IF(Evaluations!C309="","",Evaluations!C309)</f>
        <v/>
      </c>
      <c r="C313" s="95" t="str">
        <f>IF(Evaluations!D309="","",Evaluations!D309)</f>
        <v/>
      </c>
      <c r="D313" s="95" t="str">
        <f>IF(Evaluations!F309="","",Evaluations!F309)</f>
        <v/>
      </c>
      <c r="E313" s="95" t="str">
        <f>IF(Evaluations!G309="","",Evaluations!G309)</f>
        <v/>
      </c>
      <c r="F313" s="96" t="str">
        <f>IF(E313="","",HLOOKUP($C$3,Evaluations!$I$3:$DW$350,ROW(E307)+1,TRUE))</f>
        <v/>
      </c>
      <c r="G313" s="20" t="str">
        <f t="shared" si="4"/>
        <v/>
      </c>
      <c r="H313" s="14" t="str">
        <f>IF(Evaluations!H310="","",Evaluations!H310)</f>
        <v/>
      </c>
    </row>
    <row r="314" spans="1:8" x14ac:dyDescent="0.25">
      <c r="A314" s="93" t="str">
        <f>IF(Evaluations!B311="","",Evaluations!B311)</f>
        <v/>
      </c>
      <c r="B314" s="95" t="str">
        <f>IF(Evaluations!C310="","",Evaluations!C310)</f>
        <v/>
      </c>
      <c r="C314" s="95" t="str">
        <f>IF(Evaluations!D310="","",Evaluations!D310)</f>
        <v/>
      </c>
      <c r="D314" s="95" t="str">
        <f>IF(Evaluations!F310="","",Evaluations!F310)</f>
        <v/>
      </c>
      <c r="E314" s="95" t="str">
        <f>IF(Evaluations!G310="","",Evaluations!G310)</f>
        <v/>
      </c>
      <c r="F314" s="96" t="str">
        <f>IF(E314="","",HLOOKUP($C$3,Evaluations!$I$3:$DW$350,ROW(E308)+1,TRUE))</f>
        <v/>
      </c>
      <c r="G314" s="20" t="str">
        <f t="shared" si="4"/>
        <v/>
      </c>
      <c r="H314" s="14" t="str">
        <f>IF(Evaluations!H311="","",Evaluations!H311)</f>
        <v/>
      </c>
    </row>
    <row r="315" spans="1:8" x14ac:dyDescent="0.25">
      <c r="A315" s="93" t="str">
        <f>IF(Evaluations!B312="","",Evaluations!B312)</f>
        <v/>
      </c>
      <c r="B315" s="95" t="str">
        <f>IF(Evaluations!C311="","",Evaluations!C311)</f>
        <v/>
      </c>
      <c r="C315" s="95" t="str">
        <f>IF(Evaluations!D311="","",Evaluations!D311)</f>
        <v/>
      </c>
      <c r="D315" s="95" t="str">
        <f>IF(Evaluations!F311="","",Evaluations!F311)</f>
        <v/>
      </c>
      <c r="E315" s="95" t="str">
        <f>IF(Evaluations!G311="","",Evaluations!G311)</f>
        <v/>
      </c>
      <c r="F315" s="96" t="str">
        <f>IF(E315="","",HLOOKUP($C$3,Evaluations!$I$3:$DW$350,ROW(E309)+1,TRUE))</f>
        <v/>
      </c>
      <c r="G315" s="20" t="str">
        <f t="shared" si="4"/>
        <v/>
      </c>
      <c r="H315" s="14" t="str">
        <f>IF(Evaluations!H312="","",Evaluations!H312)</f>
        <v/>
      </c>
    </row>
    <row r="316" spans="1:8" x14ac:dyDescent="0.25">
      <c r="A316" s="93" t="str">
        <f>IF(Evaluations!B313="","",Evaluations!B313)</f>
        <v/>
      </c>
      <c r="B316" s="95" t="str">
        <f>IF(Evaluations!C312="","",Evaluations!C312)</f>
        <v/>
      </c>
      <c r="C316" s="95" t="str">
        <f>IF(Evaluations!D312="","",Evaluations!D312)</f>
        <v/>
      </c>
      <c r="D316" s="95" t="str">
        <f>IF(Evaluations!F312="","",Evaluations!F312)</f>
        <v/>
      </c>
      <c r="E316" s="95" t="str">
        <f>IF(Evaluations!G312="","",Evaluations!G312)</f>
        <v/>
      </c>
      <c r="F316" s="96" t="str">
        <f>IF(E316="","",HLOOKUP($C$3,Evaluations!$I$3:$DW$350,ROW(E310)+1,TRUE))</f>
        <v/>
      </c>
      <c r="G316" s="20" t="str">
        <f t="shared" si="4"/>
        <v/>
      </c>
      <c r="H316" s="14" t="str">
        <f>IF(Evaluations!H313="","",Evaluations!H313)</f>
        <v/>
      </c>
    </row>
    <row r="317" spans="1:8" x14ac:dyDescent="0.25">
      <c r="A317" s="93" t="str">
        <f>IF(Evaluations!B314="","",Evaluations!B314)</f>
        <v/>
      </c>
      <c r="B317" s="95" t="str">
        <f>IF(Evaluations!C313="","",Evaluations!C313)</f>
        <v/>
      </c>
      <c r="C317" s="95" t="str">
        <f>IF(Evaluations!D313="","",Evaluations!D313)</f>
        <v/>
      </c>
      <c r="D317" s="95" t="str">
        <f>IF(Evaluations!F313="","",Evaluations!F313)</f>
        <v/>
      </c>
      <c r="E317" s="95" t="str">
        <f>IF(Evaluations!G313="","",Evaluations!G313)</f>
        <v/>
      </c>
      <c r="F317" s="96" t="str">
        <f>IF(E317="","",HLOOKUP($C$3,Evaluations!$I$3:$DW$350,ROW(E311)+1,TRUE))</f>
        <v/>
      </c>
      <c r="G317" s="20" t="str">
        <f t="shared" si="4"/>
        <v/>
      </c>
      <c r="H317" s="14" t="str">
        <f>IF(Evaluations!H314="","",Evaluations!H314)</f>
        <v/>
      </c>
    </row>
    <row r="318" spans="1:8" x14ac:dyDescent="0.25">
      <c r="A318" s="93" t="str">
        <f>IF(Evaluations!B315="","",Evaluations!B315)</f>
        <v/>
      </c>
      <c r="B318" s="95" t="str">
        <f>IF(Evaluations!C314="","",Evaluations!C314)</f>
        <v/>
      </c>
      <c r="C318" s="95" t="str">
        <f>IF(Evaluations!D314="","",Evaluations!D314)</f>
        <v/>
      </c>
      <c r="D318" s="95" t="str">
        <f>IF(Evaluations!F314="","",Evaluations!F314)</f>
        <v/>
      </c>
      <c r="E318" s="95" t="str">
        <f>IF(Evaluations!G314="","",Evaluations!G314)</f>
        <v/>
      </c>
      <c r="F318" s="96" t="str">
        <f>IF(E318="","",HLOOKUP($C$3,Evaluations!$I$3:$DW$350,ROW(E312)+1,TRUE))</f>
        <v/>
      </c>
      <c r="G318" s="20" t="str">
        <f t="shared" si="4"/>
        <v/>
      </c>
      <c r="H318" s="14" t="str">
        <f>IF(Evaluations!H315="","",Evaluations!H315)</f>
        <v/>
      </c>
    </row>
    <row r="319" spans="1:8" x14ac:dyDescent="0.25">
      <c r="A319" s="93" t="str">
        <f>IF(Evaluations!B316="","",Evaluations!B316)</f>
        <v/>
      </c>
      <c r="B319" s="95" t="str">
        <f>IF(Evaluations!C315="","",Evaluations!C315)</f>
        <v/>
      </c>
      <c r="C319" s="95" t="str">
        <f>IF(Evaluations!D315="","",Evaluations!D315)</f>
        <v/>
      </c>
      <c r="D319" s="95" t="str">
        <f>IF(Evaluations!F315="","",Evaluations!F315)</f>
        <v/>
      </c>
      <c r="E319" s="95" t="str">
        <f>IF(Evaluations!G315="","",Evaluations!G315)</f>
        <v/>
      </c>
      <c r="F319" s="96" t="str">
        <f>IF(E319="","",HLOOKUP($C$3,Evaluations!$I$3:$DW$350,ROW(E313)+1,TRUE))</f>
        <v/>
      </c>
      <c r="G319" s="20" t="str">
        <f t="shared" si="4"/>
        <v/>
      </c>
      <c r="H319" s="14" t="str">
        <f>IF(Evaluations!H316="","",Evaluations!H316)</f>
        <v/>
      </c>
    </row>
    <row r="320" spans="1:8" x14ac:dyDescent="0.25">
      <c r="A320" s="93" t="str">
        <f>IF(Evaluations!B317="","",Evaluations!B317)</f>
        <v/>
      </c>
      <c r="B320" s="95" t="str">
        <f>IF(Evaluations!C316="","",Evaluations!C316)</f>
        <v/>
      </c>
      <c r="C320" s="95" t="str">
        <f>IF(Evaluations!D316="","",Evaluations!D316)</f>
        <v/>
      </c>
      <c r="D320" s="95" t="str">
        <f>IF(Evaluations!F316="","",Evaluations!F316)</f>
        <v/>
      </c>
      <c r="E320" s="95" t="str">
        <f>IF(Evaluations!G316="","",Evaluations!G316)</f>
        <v/>
      </c>
      <c r="F320" s="96" t="str">
        <f>IF(E320="","",HLOOKUP($C$3,Evaluations!$I$3:$DW$350,ROW(E314)+1,TRUE))</f>
        <v/>
      </c>
      <c r="G320" s="20" t="str">
        <f t="shared" si="4"/>
        <v/>
      </c>
      <c r="H320" s="14" t="str">
        <f>IF(Evaluations!H317="","",Evaluations!H317)</f>
        <v/>
      </c>
    </row>
    <row r="321" spans="1:8" x14ac:dyDescent="0.25">
      <c r="A321" s="93" t="str">
        <f>IF(Evaluations!B318="","",Evaluations!B318)</f>
        <v/>
      </c>
      <c r="B321" s="95" t="str">
        <f>IF(Evaluations!C317="","",Evaluations!C317)</f>
        <v/>
      </c>
      <c r="C321" s="95" t="str">
        <f>IF(Evaluations!D317="","",Evaluations!D317)</f>
        <v/>
      </c>
      <c r="D321" s="95" t="str">
        <f>IF(Evaluations!F317="","",Evaluations!F317)</f>
        <v/>
      </c>
      <c r="E321" s="95" t="str">
        <f>IF(Evaluations!G317="","",Evaluations!G317)</f>
        <v/>
      </c>
      <c r="F321" s="96" t="str">
        <f>IF(E321="","",HLOOKUP($C$3,Evaluations!$I$3:$DW$350,ROW(E315)+1,TRUE))</f>
        <v/>
      </c>
      <c r="G321" s="20" t="str">
        <f t="shared" si="4"/>
        <v/>
      </c>
      <c r="H321" s="14" t="str">
        <f>IF(Evaluations!H318="","",Evaluations!H318)</f>
        <v/>
      </c>
    </row>
    <row r="322" spans="1:8" x14ac:dyDescent="0.25">
      <c r="A322" s="93" t="str">
        <f>IF(Evaluations!B319="","",Evaluations!B319)</f>
        <v/>
      </c>
      <c r="B322" s="95" t="str">
        <f>IF(Evaluations!C318="","",Evaluations!C318)</f>
        <v/>
      </c>
      <c r="C322" s="95" t="str">
        <f>IF(Evaluations!D318="","",Evaluations!D318)</f>
        <v/>
      </c>
      <c r="D322" s="95" t="str">
        <f>IF(Evaluations!F318="","",Evaluations!F318)</f>
        <v/>
      </c>
      <c r="E322" s="95" t="str">
        <f>IF(Evaluations!G318="","",Evaluations!G318)</f>
        <v/>
      </c>
      <c r="F322" s="96" t="str">
        <f>IF(E322="","",HLOOKUP($C$3,Evaluations!$I$3:$DW$350,ROW(E316)+1,TRUE))</f>
        <v/>
      </c>
      <c r="G322" s="20" t="str">
        <f t="shared" si="4"/>
        <v/>
      </c>
      <c r="H322" s="14" t="str">
        <f>IF(Evaluations!H319="","",Evaluations!H319)</f>
        <v/>
      </c>
    </row>
    <row r="323" spans="1:8" x14ac:dyDescent="0.25">
      <c r="A323" s="93" t="str">
        <f>IF(Evaluations!B320="","",Evaluations!B320)</f>
        <v/>
      </c>
      <c r="B323" s="95" t="str">
        <f>IF(Evaluations!C319="","",Evaluations!C319)</f>
        <v/>
      </c>
      <c r="C323" s="95" t="str">
        <f>IF(Evaluations!D319="","",Evaluations!D319)</f>
        <v/>
      </c>
      <c r="D323" s="95" t="str">
        <f>IF(Evaluations!F319="","",Evaluations!F319)</f>
        <v/>
      </c>
      <c r="E323" s="95" t="str">
        <f>IF(Evaluations!G319="","",Evaluations!G319)</f>
        <v/>
      </c>
      <c r="F323" s="96" t="str">
        <f>IF(E323="","",HLOOKUP($C$3,Evaluations!$I$3:$DW$350,ROW(E317)+1,TRUE))</f>
        <v/>
      </c>
      <c r="G323" s="20" t="str">
        <f t="shared" si="4"/>
        <v/>
      </c>
      <c r="H323" s="14" t="str">
        <f>IF(Evaluations!H320="","",Evaluations!H320)</f>
        <v/>
      </c>
    </row>
    <row r="324" spans="1:8" x14ac:dyDescent="0.25">
      <c r="A324" s="93" t="str">
        <f>IF(Evaluations!B321="","",Evaluations!B321)</f>
        <v/>
      </c>
      <c r="B324" s="95" t="str">
        <f>IF(Evaluations!C320="","",Evaluations!C320)</f>
        <v/>
      </c>
      <c r="C324" s="95" t="str">
        <f>IF(Evaluations!D320="","",Evaluations!D320)</f>
        <v/>
      </c>
      <c r="D324" s="95" t="str">
        <f>IF(Evaluations!F320="","",Evaluations!F320)</f>
        <v/>
      </c>
      <c r="E324" s="95" t="str">
        <f>IF(Evaluations!G320="","",Evaluations!G320)</f>
        <v/>
      </c>
      <c r="F324" s="96" t="str">
        <f>IF(E324="","",HLOOKUP($C$3,Evaluations!$I$3:$DW$350,ROW(E318)+1,TRUE))</f>
        <v/>
      </c>
      <c r="G324" s="20" t="str">
        <f t="shared" si="4"/>
        <v/>
      </c>
      <c r="H324" s="14" t="str">
        <f>IF(Evaluations!H321="","",Evaluations!H321)</f>
        <v/>
      </c>
    </row>
    <row r="325" spans="1:8" x14ac:dyDescent="0.25">
      <c r="A325" s="93" t="str">
        <f>IF(Evaluations!B322="","",Evaluations!B322)</f>
        <v/>
      </c>
      <c r="B325" s="95" t="str">
        <f>IF(Evaluations!C321="","",Evaluations!C321)</f>
        <v/>
      </c>
      <c r="C325" s="95" t="str">
        <f>IF(Evaluations!D321="","",Evaluations!D321)</f>
        <v/>
      </c>
      <c r="D325" s="95" t="str">
        <f>IF(Evaluations!F321="","",Evaluations!F321)</f>
        <v/>
      </c>
      <c r="E325" s="95" t="str">
        <f>IF(Evaluations!G321="","",Evaluations!G321)</f>
        <v/>
      </c>
      <c r="F325" s="96" t="str">
        <f>IF(E325="","",HLOOKUP($C$3,Evaluations!$I$3:$DW$350,ROW(E319)+1,TRUE))</f>
        <v/>
      </c>
      <c r="G325" s="20" t="str">
        <f t="shared" si="4"/>
        <v/>
      </c>
      <c r="H325" s="14" t="str">
        <f>IF(Evaluations!H322="","",Evaluations!H322)</f>
        <v/>
      </c>
    </row>
    <row r="326" spans="1:8" x14ac:dyDescent="0.25">
      <c r="A326" s="93" t="str">
        <f>IF(Evaluations!B323="","",Evaluations!B323)</f>
        <v/>
      </c>
      <c r="B326" s="95" t="str">
        <f>IF(Evaluations!C322="","",Evaluations!C322)</f>
        <v/>
      </c>
      <c r="C326" s="95" t="str">
        <f>IF(Evaluations!D322="","",Evaluations!D322)</f>
        <v/>
      </c>
      <c r="D326" s="95" t="str">
        <f>IF(Evaluations!F322="","",Evaluations!F322)</f>
        <v/>
      </c>
      <c r="E326" s="95" t="str">
        <f>IF(Evaluations!G322="","",Evaluations!G322)</f>
        <v/>
      </c>
      <c r="F326" s="96" t="str">
        <f>IF(E326="","",HLOOKUP($C$3,Evaluations!$I$3:$DW$350,ROW(E320)+1,TRUE))</f>
        <v/>
      </c>
      <c r="G326" s="20" t="str">
        <f t="shared" si="4"/>
        <v/>
      </c>
      <c r="H326" s="14" t="str">
        <f>IF(Evaluations!H323="","",Evaluations!H323)</f>
        <v/>
      </c>
    </row>
    <row r="327" spans="1:8" x14ac:dyDescent="0.25">
      <c r="A327" s="93" t="str">
        <f>IF(Evaluations!B324="","",Evaluations!B324)</f>
        <v/>
      </c>
      <c r="B327" s="95" t="str">
        <f>IF(Evaluations!C323="","",Evaluations!C323)</f>
        <v/>
      </c>
      <c r="C327" s="95" t="str">
        <f>IF(Evaluations!D323="","",Evaluations!D323)</f>
        <v/>
      </c>
      <c r="D327" s="95" t="str">
        <f>IF(Evaluations!F323="","",Evaluations!F323)</f>
        <v/>
      </c>
      <c r="E327" s="95" t="str">
        <f>IF(Evaluations!G323="","",Evaluations!G323)</f>
        <v/>
      </c>
      <c r="F327" s="96" t="str">
        <f>IF(E327="","",HLOOKUP($C$3,Evaluations!$I$3:$DW$350,ROW(E321)+1,TRUE))</f>
        <v/>
      </c>
      <c r="G327" s="20" t="str">
        <f t="shared" si="4"/>
        <v/>
      </c>
      <c r="H327" s="14" t="str">
        <f>IF(Evaluations!H324="","",Evaluations!H324)</f>
        <v/>
      </c>
    </row>
    <row r="328" spans="1:8" x14ac:dyDescent="0.25">
      <c r="A328" s="93" t="str">
        <f>IF(Evaluations!B325="","",Evaluations!B325)</f>
        <v/>
      </c>
      <c r="B328" s="95" t="str">
        <f>IF(Evaluations!C324="","",Evaluations!C324)</f>
        <v/>
      </c>
      <c r="C328" s="95" t="str">
        <f>IF(Evaluations!D324="","",Evaluations!D324)</f>
        <v/>
      </c>
      <c r="D328" s="95" t="str">
        <f>IF(Evaluations!F324="","",Evaluations!F324)</f>
        <v/>
      </c>
      <c r="E328" s="95" t="str">
        <f>IF(Evaluations!G324="","",Evaluations!G324)</f>
        <v/>
      </c>
      <c r="F328" s="96" t="str">
        <f>IF(E328="","",HLOOKUP($C$3,Evaluations!$I$3:$DW$350,ROW(E322)+1,TRUE))</f>
        <v/>
      </c>
      <c r="G328" s="20" t="str">
        <f t="shared" si="4"/>
        <v/>
      </c>
      <c r="H328" s="14" t="str">
        <f>IF(Evaluations!H325="","",Evaluations!H325)</f>
        <v/>
      </c>
    </row>
    <row r="329" spans="1:8" x14ac:dyDescent="0.25">
      <c r="A329" s="93" t="str">
        <f>IF(Evaluations!B326="","",Evaluations!B326)</f>
        <v/>
      </c>
      <c r="B329" s="95" t="str">
        <f>IF(Evaluations!C325="","",Evaluations!C325)</f>
        <v/>
      </c>
      <c r="C329" s="95" t="str">
        <f>IF(Evaluations!D325="","",Evaluations!D325)</f>
        <v/>
      </c>
      <c r="D329" s="95" t="str">
        <f>IF(Evaluations!F325="","",Evaluations!F325)</f>
        <v/>
      </c>
      <c r="E329" s="95" t="str">
        <f>IF(Evaluations!G325="","",Evaluations!G325)</f>
        <v/>
      </c>
      <c r="F329" s="96" t="str">
        <f>IF(E329="","",HLOOKUP($C$3,Evaluations!$I$3:$DW$350,ROW(E323)+1,TRUE))</f>
        <v/>
      </c>
      <c r="G329" s="20" t="str">
        <f t="shared" si="4"/>
        <v/>
      </c>
      <c r="H329" s="14" t="str">
        <f>IF(Evaluations!H326="","",Evaluations!H326)</f>
        <v/>
      </c>
    </row>
    <row r="330" spans="1:8" x14ac:dyDescent="0.25">
      <c r="A330" s="93" t="str">
        <f>IF(Evaluations!B327="","",Evaluations!B327)</f>
        <v/>
      </c>
      <c r="B330" s="95" t="str">
        <f>IF(Evaluations!C326="","",Evaluations!C326)</f>
        <v/>
      </c>
      <c r="C330" s="95" t="str">
        <f>IF(Evaluations!D326="","",Evaluations!D326)</f>
        <v/>
      </c>
      <c r="D330" s="95" t="str">
        <f>IF(Evaluations!F326="","",Evaluations!F326)</f>
        <v/>
      </c>
      <c r="E330" s="95" t="str">
        <f>IF(Evaluations!G326="","",Evaluations!G326)</f>
        <v/>
      </c>
      <c r="F330" s="96" t="str">
        <f>IF(E330="","",HLOOKUP($C$3,Evaluations!$I$3:$DW$350,ROW(E324)+1,TRUE))</f>
        <v/>
      </c>
      <c r="G330" s="20" t="str">
        <f t="shared" si="4"/>
        <v/>
      </c>
      <c r="H330" s="14" t="str">
        <f>IF(Evaluations!H327="","",Evaluations!H327)</f>
        <v/>
      </c>
    </row>
    <row r="331" spans="1:8" x14ac:dyDescent="0.25">
      <c r="A331" s="93" t="str">
        <f>IF(Evaluations!B328="","",Evaluations!B328)</f>
        <v/>
      </c>
      <c r="B331" s="95" t="str">
        <f>IF(Evaluations!C327="","",Evaluations!C327)</f>
        <v/>
      </c>
      <c r="C331" s="95" t="str">
        <f>IF(Evaluations!D327="","",Evaluations!D327)</f>
        <v/>
      </c>
      <c r="D331" s="95" t="str">
        <f>IF(Evaluations!F327="","",Evaluations!F327)</f>
        <v/>
      </c>
      <c r="E331" s="95" t="str">
        <f>IF(Evaluations!G327="","",Evaluations!G327)</f>
        <v/>
      </c>
      <c r="F331" s="96" t="str">
        <f>IF(E331="","",HLOOKUP($C$3,Evaluations!$I$3:$DW$350,ROW(E325)+1,TRUE))</f>
        <v/>
      </c>
      <c r="G331" s="20" t="str">
        <f t="shared" si="4"/>
        <v/>
      </c>
      <c r="H331" s="14" t="str">
        <f>IF(Evaluations!H328="","",Evaluations!H328)</f>
        <v/>
      </c>
    </row>
    <row r="332" spans="1:8" x14ac:dyDescent="0.25">
      <c r="A332" s="93" t="str">
        <f>IF(Evaluations!B329="","",Evaluations!B329)</f>
        <v/>
      </c>
      <c r="B332" s="95" t="str">
        <f>IF(Evaluations!C328="","",Evaluations!C328)</f>
        <v/>
      </c>
      <c r="C332" s="95" t="str">
        <f>IF(Evaluations!D328="","",Evaluations!D328)</f>
        <v/>
      </c>
      <c r="D332" s="95" t="str">
        <f>IF(Evaluations!F328="","",Evaluations!F328)</f>
        <v/>
      </c>
      <c r="E332" s="95" t="str">
        <f>IF(Evaluations!G328="","",Evaluations!G328)</f>
        <v/>
      </c>
      <c r="F332" s="96" t="str">
        <f>IF(E332="","",HLOOKUP($C$3,Evaluations!$I$3:$DW$350,ROW(E326)+1,TRUE))</f>
        <v/>
      </c>
      <c r="G332" s="20" t="str">
        <f t="shared" ref="G332:G350" si="5">IF(H332="","",F332/H332)</f>
        <v/>
      </c>
      <c r="H332" s="14" t="str">
        <f>IF(Evaluations!H329="","",Evaluations!H329)</f>
        <v/>
      </c>
    </row>
    <row r="333" spans="1:8" x14ac:dyDescent="0.25">
      <c r="A333" s="93" t="str">
        <f>IF(Evaluations!B330="","",Evaluations!B330)</f>
        <v/>
      </c>
      <c r="B333" s="95" t="str">
        <f>IF(Evaluations!C329="","",Evaluations!C329)</f>
        <v/>
      </c>
      <c r="C333" s="95" t="str">
        <f>IF(Evaluations!D329="","",Evaluations!D329)</f>
        <v/>
      </c>
      <c r="D333" s="95" t="str">
        <f>IF(Evaluations!F329="","",Evaluations!F329)</f>
        <v/>
      </c>
      <c r="E333" s="95" t="str">
        <f>IF(Evaluations!G329="","",Evaluations!G329)</f>
        <v/>
      </c>
      <c r="F333" s="96" t="str">
        <f>IF(E333="","",HLOOKUP($C$3,Evaluations!$I$3:$DW$350,ROW(E327)+1,TRUE))</f>
        <v/>
      </c>
      <c r="G333" s="20" t="str">
        <f t="shared" si="5"/>
        <v/>
      </c>
      <c r="H333" s="14" t="str">
        <f>IF(Evaluations!H330="","",Evaluations!H330)</f>
        <v/>
      </c>
    </row>
    <row r="334" spans="1:8" x14ac:dyDescent="0.25">
      <c r="A334" s="93" t="str">
        <f>IF(Evaluations!B331="","",Evaluations!B331)</f>
        <v/>
      </c>
      <c r="B334" s="95" t="str">
        <f>IF(Evaluations!C330="","",Evaluations!C330)</f>
        <v/>
      </c>
      <c r="C334" s="95" t="str">
        <f>IF(Evaluations!D330="","",Evaluations!D330)</f>
        <v/>
      </c>
      <c r="D334" s="95" t="str">
        <f>IF(Evaluations!F330="","",Evaluations!F330)</f>
        <v/>
      </c>
      <c r="E334" s="95" t="str">
        <f>IF(Evaluations!G330="","",Evaluations!G330)</f>
        <v/>
      </c>
      <c r="F334" s="96" t="str">
        <f>IF(E334="","",HLOOKUP($C$3,Evaluations!$I$3:$DW$350,ROW(E328)+1,TRUE))</f>
        <v/>
      </c>
      <c r="G334" s="20" t="str">
        <f t="shared" si="5"/>
        <v/>
      </c>
      <c r="H334" s="14" t="str">
        <f>IF(Evaluations!H331="","",Evaluations!H331)</f>
        <v/>
      </c>
    </row>
    <row r="335" spans="1:8" x14ac:dyDescent="0.25">
      <c r="A335" s="93" t="str">
        <f>IF(Evaluations!B332="","",Evaluations!B332)</f>
        <v/>
      </c>
      <c r="B335" s="95" t="str">
        <f>IF(Evaluations!C331="","",Evaluations!C331)</f>
        <v/>
      </c>
      <c r="C335" s="95" t="str">
        <f>IF(Evaluations!D331="","",Evaluations!D331)</f>
        <v/>
      </c>
      <c r="D335" s="95" t="str">
        <f>IF(Evaluations!F331="","",Evaluations!F331)</f>
        <v/>
      </c>
      <c r="E335" s="95" t="str">
        <f>IF(Evaluations!G331="","",Evaluations!G331)</f>
        <v/>
      </c>
      <c r="F335" s="96" t="str">
        <f>IF(E335="","",HLOOKUP($C$3,Evaluations!$I$3:$DW$350,ROW(E329)+1,TRUE))</f>
        <v/>
      </c>
      <c r="G335" s="20" t="str">
        <f t="shared" si="5"/>
        <v/>
      </c>
      <c r="H335" s="14" t="str">
        <f>IF(Evaluations!H332="","",Evaluations!H332)</f>
        <v/>
      </c>
    </row>
    <row r="336" spans="1:8" x14ac:dyDescent="0.25">
      <c r="A336" s="93" t="str">
        <f>IF(Evaluations!B333="","",Evaluations!B333)</f>
        <v/>
      </c>
      <c r="B336" s="95" t="str">
        <f>IF(Evaluations!C332="","",Evaluations!C332)</f>
        <v/>
      </c>
      <c r="C336" s="95" t="str">
        <f>IF(Evaluations!D332="","",Evaluations!D332)</f>
        <v/>
      </c>
      <c r="D336" s="95" t="str">
        <f>IF(Evaluations!F332="","",Evaluations!F332)</f>
        <v/>
      </c>
      <c r="E336" s="95" t="str">
        <f>IF(Evaluations!G332="","",Evaluations!G332)</f>
        <v/>
      </c>
      <c r="F336" s="96" t="str">
        <f>IF(E336="","",HLOOKUP($C$3,Evaluations!$I$3:$DW$350,ROW(E330)+1,TRUE))</f>
        <v/>
      </c>
      <c r="G336" s="20" t="str">
        <f t="shared" si="5"/>
        <v/>
      </c>
      <c r="H336" s="14" t="str">
        <f>IF(Evaluations!H333="","",Evaluations!H333)</f>
        <v/>
      </c>
    </row>
    <row r="337" spans="1:8" x14ac:dyDescent="0.25">
      <c r="A337" s="93" t="str">
        <f>IF(Evaluations!B334="","",Evaluations!B334)</f>
        <v/>
      </c>
      <c r="B337" s="95" t="str">
        <f>IF(Evaluations!C333="","",Evaluations!C333)</f>
        <v/>
      </c>
      <c r="C337" s="95" t="str">
        <f>IF(Evaluations!D333="","",Evaluations!D333)</f>
        <v/>
      </c>
      <c r="D337" s="95" t="str">
        <f>IF(Evaluations!F333="","",Evaluations!F333)</f>
        <v/>
      </c>
      <c r="E337" s="95" t="str">
        <f>IF(Evaluations!G333="","",Evaluations!G333)</f>
        <v/>
      </c>
      <c r="F337" s="96" t="str">
        <f>IF(E337="","",HLOOKUP($C$3,Evaluations!$I$3:$DW$350,ROW(E331)+1,TRUE))</f>
        <v/>
      </c>
      <c r="G337" s="20" t="str">
        <f t="shared" si="5"/>
        <v/>
      </c>
      <c r="H337" s="14" t="str">
        <f>IF(Evaluations!H334="","",Evaluations!H334)</f>
        <v/>
      </c>
    </row>
    <row r="338" spans="1:8" x14ac:dyDescent="0.25">
      <c r="A338" s="93" t="str">
        <f>IF(Evaluations!B335="","",Evaluations!B335)</f>
        <v/>
      </c>
      <c r="B338" s="95" t="str">
        <f>IF(Evaluations!C334="","",Evaluations!C334)</f>
        <v/>
      </c>
      <c r="C338" s="95" t="str">
        <f>IF(Evaluations!D334="","",Evaluations!D334)</f>
        <v/>
      </c>
      <c r="D338" s="95" t="str">
        <f>IF(Evaluations!F334="","",Evaluations!F334)</f>
        <v/>
      </c>
      <c r="E338" s="95" t="str">
        <f>IF(Evaluations!G334="","",Evaluations!G334)</f>
        <v/>
      </c>
      <c r="F338" s="96" t="str">
        <f>IF(E338="","",HLOOKUP($C$3,Evaluations!$I$3:$DW$350,ROW(E332)+1,TRUE))</f>
        <v/>
      </c>
      <c r="G338" s="20" t="str">
        <f t="shared" si="5"/>
        <v/>
      </c>
      <c r="H338" s="14" t="str">
        <f>IF(Evaluations!H335="","",Evaluations!H335)</f>
        <v/>
      </c>
    </row>
    <row r="339" spans="1:8" x14ac:dyDescent="0.25">
      <c r="A339" s="93" t="str">
        <f>IF(Evaluations!B336="","",Evaluations!B336)</f>
        <v/>
      </c>
      <c r="B339" s="97" t="str">
        <f>IF(Evaluations!C335="","",Evaluations!C335)</f>
        <v/>
      </c>
      <c r="C339" s="97" t="str">
        <f>IF(Evaluations!D335="","",Evaluations!D335)</f>
        <v/>
      </c>
      <c r="D339" s="97" t="str">
        <f>IF(Evaluations!F335="","",Evaluations!F335)</f>
        <v/>
      </c>
      <c r="E339" s="97" t="str">
        <f>IF(Evaluations!G335="","",Evaluations!G335)</f>
        <v/>
      </c>
      <c r="F339" s="96" t="str">
        <f>IF(E339="","",HLOOKUP($C$3,Evaluations!$I$3:$DW$350,ROW(E333)+1,TRUE))</f>
        <v/>
      </c>
      <c r="G339" s="20" t="str">
        <f t="shared" si="5"/>
        <v/>
      </c>
      <c r="H339" s="14" t="str">
        <f>IF(Evaluations!H336="","",Evaluations!H336)</f>
        <v/>
      </c>
    </row>
    <row r="340" spans="1:8" x14ac:dyDescent="0.25">
      <c r="A340" s="93" t="str">
        <f>IF(Evaluations!B337="","",Evaluations!B337)</f>
        <v/>
      </c>
      <c r="B340" s="97" t="str">
        <f>IF(Evaluations!C336="","",Evaluations!C336)</f>
        <v/>
      </c>
      <c r="C340" s="97" t="str">
        <f>IF(Evaluations!D336="","",Evaluations!D336)</f>
        <v/>
      </c>
      <c r="D340" s="97" t="str">
        <f>IF(Evaluations!F336="","",Evaluations!F336)</f>
        <v/>
      </c>
      <c r="E340" s="97" t="str">
        <f>IF(Evaluations!G336="","",Evaluations!G336)</f>
        <v/>
      </c>
      <c r="F340" s="96" t="str">
        <f>IF(E340="","",HLOOKUP($C$3,Evaluations!$I$3:$DW$350,ROW(E334)+1,TRUE))</f>
        <v/>
      </c>
      <c r="G340" s="20" t="str">
        <f t="shared" si="5"/>
        <v/>
      </c>
      <c r="H340" s="14" t="str">
        <f>IF(Evaluations!H337="","",Evaluations!H337)</f>
        <v/>
      </c>
    </row>
    <row r="341" spans="1:8" x14ac:dyDescent="0.25">
      <c r="A341" s="93" t="str">
        <f>IF(Evaluations!B338="","",Evaluations!B338)</f>
        <v/>
      </c>
      <c r="B341" s="97" t="str">
        <f>IF(Evaluations!C337="","",Evaluations!C337)</f>
        <v/>
      </c>
      <c r="C341" s="97" t="str">
        <f>IF(Evaluations!D337="","",Evaluations!D337)</f>
        <v/>
      </c>
      <c r="D341" s="97" t="str">
        <f>IF(Evaluations!F337="","",Evaluations!F337)</f>
        <v/>
      </c>
      <c r="E341" s="97" t="str">
        <f>IF(Evaluations!G337="","",Evaluations!G337)</f>
        <v/>
      </c>
      <c r="F341" s="96" t="str">
        <f>IF(E341="","",HLOOKUP($C$3,Evaluations!$I$3:$DW$350,ROW(E335)+1,TRUE))</f>
        <v/>
      </c>
      <c r="G341" s="20" t="str">
        <f t="shared" si="5"/>
        <v/>
      </c>
      <c r="H341" s="14" t="str">
        <f>IF(Evaluations!H338="","",Evaluations!H338)</f>
        <v/>
      </c>
    </row>
    <row r="342" spans="1:8" x14ac:dyDescent="0.25">
      <c r="A342" s="93" t="str">
        <f>IF(Evaluations!B339="","",Evaluations!B339)</f>
        <v/>
      </c>
      <c r="B342" s="97" t="str">
        <f>IF(Evaluations!C338="","",Evaluations!C338)</f>
        <v/>
      </c>
      <c r="C342" s="97" t="str">
        <f>IF(Evaluations!D338="","",Evaluations!D338)</f>
        <v/>
      </c>
      <c r="D342" s="97" t="str">
        <f>IF(Evaluations!F338="","",Evaluations!F338)</f>
        <v/>
      </c>
      <c r="E342" s="97" t="str">
        <f>IF(Evaluations!G338="","",Evaluations!G338)</f>
        <v/>
      </c>
      <c r="F342" s="96" t="str">
        <f>IF(E342="","",HLOOKUP($C$3,Evaluations!$I$3:$DW$350,ROW(E336)+1,TRUE))</f>
        <v/>
      </c>
      <c r="G342" s="20" t="str">
        <f t="shared" si="5"/>
        <v/>
      </c>
      <c r="H342" s="14" t="str">
        <f>IF(Evaluations!H339="","",Evaluations!H339)</f>
        <v/>
      </c>
    </row>
    <row r="343" spans="1:8" x14ac:dyDescent="0.25">
      <c r="A343" s="93" t="str">
        <f>IF(Evaluations!B340="","",Evaluations!B340)</f>
        <v/>
      </c>
      <c r="B343" s="97" t="str">
        <f>IF(Evaluations!C339="","",Evaluations!C339)</f>
        <v/>
      </c>
      <c r="C343" s="97" t="str">
        <f>IF(Evaluations!D339="","",Evaluations!D339)</f>
        <v/>
      </c>
      <c r="D343" s="97" t="str">
        <f>IF(Evaluations!F339="","",Evaluations!F339)</f>
        <v/>
      </c>
      <c r="E343" s="97" t="str">
        <f>IF(Evaluations!G339="","",Evaluations!G339)</f>
        <v/>
      </c>
      <c r="F343" s="96" t="str">
        <f>IF(E343="","",HLOOKUP($C$3,Evaluations!$I$3:$DW$350,ROW(E337)+1,TRUE))</f>
        <v/>
      </c>
      <c r="G343" s="20" t="str">
        <f t="shared" si="5"/>
        <v/>
      </c>
      <c r="H343" s="14" t="str">
        <f>IF(Evaluations!H340="","",Evaluations!H340)</f>
        <v/>
      </c>
    </row>
    <row r="344" spans="1:8" x14ac:dyDescent="0.25">
      <c r="A344" s="93" t="str">
        <f>IF(Evaluations!B341="","",Evaluations!B341)</f>
        <v/>
      </c>
      <c r="B344" s="97" t="str">
        <f>IF(Evaluations!C340="","",Evaluations!C340)</f>
        <v/>
      </c>
      <c r="C344" s="97" t="str">
        <f>IF(Evaluations!D340="","",Evaluations!D340)</f>
        <v/>
      </c>
      <c r="D344" s="97" t="str">
        <f>IF(Evaluations!F340="","",Evaluations!F340)</f>
        <v/>
      </c>
      <c r="E344" s="97" t="str">
        <f>IF(Evaluations!G340="","",Evaluations!G340)</f>
        <v/>
      </c>
      <c r="F344" s="96" t="str">
        <f>IF(E344="","",HLOOKUP($C$3,Evaluations!$I$3:$DW$350,ROW(E338)+1,TRUE))</f>
        <v/>
      </c>
      <c r="G344" s="20" t="str">
        <f t="shared" si="5"/>
        <v/>
      </c>
      <c r="H344" s="14" t="str">
        <f>IF(Evaluations!H341="","",Evaluations!H341)</f>
        <v/>
      </c>
    </row>
    <row r="345" spans="1:8" x14ac:dyDescent="0.25">
      <c r="A345" s="93" t="str">
        <f>IF(Evaluations!B342="","",Evaluations!B342)</f>
        <v/>
      </c>
      <c r="B345" s="97" t="str">
        <f>IF(Evaluations!C341="","",Evaluations!C341)</f>
        <v/>
      </c>
      <c r="C345" s="97" t="str">
        <f>IF(Evaluations!D341="","",Evaluations!D341)</f>
        <v/>
      </c>
      <c r="D345" s="97" t="str">
        <f>IF(Evaluations!F341="","",Evaluations!F341)</f>
        <v/>
      </c>
      <c r="E345" s="97" t="str">
        <f>IF(Evaluations!G341="","",Evaluations!G341)</f>
        <v/>
      </c>
      <c r="F345" s="96" t="str">
        <f>IF(E345="","",HLOOKUP($C$3,Evaluations!$I$3:$DW$350,ROW(E339)+1,TRUE))</f>
        <v/>
      </c>
      <c r="G345" s="20" t="str">
        <f t="shared" si="5"/>
        <v/>
      </c>
      <c r="H345" s="14" t="str">
        <f>IF(Evaluations!H342="","",Evaluations!H342)</f>
        <v/>
      </c>
    </row>
    <row r="346" spans="1:8" x14ac:dyDescent="0.25">
      <c r="A346" s="93" t="str">
        <f>IF(Evaluations!B343="","",Evaluations!B343)</f>
        <v/>
      </c>
      <c r="B346" s="97" t="str">
        <f>IF(Evaluations!C342="","",Evaluations!C342)</f>
        <v/>
      </c>
      <c r="C346" s="97" t="str">
        <f>IF(Evaluations!D342="","",Evaluations!D342)</f>
        <v/>
      </c>
      <c r="D346" s="97" t="str">
        <f>IF(Evaluations!F342="","",Evaluations!F342)</f>
        <v/>
      </c>
      <c r="E346" s="97" t="str">
        <f>IF(Evaluations!G342="","",Evaluations!G342)</f>
        <v/>
      </c>
      <c r="F346" s="96" t="str">
        <f>IF(E346="","",HLOOKUP($C$3,Evaluations!$I$3:$DW$350,ROW(E340)+1,TRUE))</f>
        <v/>
      </c>
      <c r="G346" s="20" t="str">
        <f t="shared" si="5"/>
        <v/>
      </c>
      <c r="H346" s="14" t="str">
        <f>IF(Evaluations!H343="","",Evaluations!H343)</f>
        <v/>
      </c>
    </row>
    <row r="347" spans="1:8" x14ac:dyDescent="0.25">
      <c r="A347" s="93" t="str">
        <f>IF(Evaluations!B344="","",Evaluations!B344)</f>
        <v/>
      </c>
      <c r="B347" s="97" t="str">
        <f>IF(Evaluations!C343="","",Evaluations!C343)</f>
        <v/>
      </c>
      <c r="C347" s="97" t="str">
        <f>IF(Evaluations!D343="","",Evaluations!D343)</f>
        <v/>
      </c>
      <c r="D347" s="97" t="str">
        <f>IF(Evaluations!F343="","",Evaluations!F343)</f>
        <v/>
      </c>
      <c r="E347" s="97" t="str">
        <f>IF(Evaluations!G343="","",Evaluations!G343)</f>
        <v/>
      </c>
      <c r="F347" s="96" t="str">
        <f>IF(E347="","",HLOOKUP($C$3,Evaluations!$I$3:$DW$350,ROW(E341)+1,TRUE))</f>
        <v/>
      </c>
      <c r="G347" s="20" t="str">
        <f t="shared" si="5"/>
        <v/>
      </c>
      <c r="H347" s="14" t="str">
        <f>IF(Evaluations!H344="","",Evaluations!H344)</f>
        <v/>
      </c>
    </row>
    <row r="348" spans="1:8" x14ac:dyDescent="0.25">
      <c r="A348" s="93" t="str">
        <f>IF(Evaluations!B345="","",Evaluations!B345)</f>
        <v/>
      </c>
      <c r="B348" s="97" t="str">
        <f>IF(Evaluations!C344="","",Evaluations!C344)</f>
        <v/>
      </c>
      <c r="C348" s="97" t="str">
        <f>IF(Evaluations!D344="","",Evaluations!D344)</f>
        <v/>
      </c>
      <c r="D348" s="97" t="str">
        <f>IF(Evaluations!F344="","",Evaluations!F344)</f>
        <v/>
      </c>
      <c r="E348" s="97" t="str">
        <f>IF(Evaluations!G344="","",Evaluations!G344)</f>
        <v/>
      </c>
      <c r="F348" s="96" t="str">
        <f>IF(E348="","",HLOOKUP($C$3,Evaluations!$I$3:$DW$350,ROW(E342)+1,TRUE))</f>
        <v/>
      </c>
      <c r="G348" s="20" t="str">
        <f t="shared" si="5"/>
        <v/>
      </c>
      <c r="H348" s="14" t="str">
        <f>IF(Evaluations!H345="","",Evaluations!H345)</f>
        <v/>
      </c>
    </row>
    <row r="349" spans="1:8" x14ac:dyDescent="0.25">
      <c r="A349" s="93" t="str">
        <f>IF(Evaluations!B346="","",Evaluations!B346)</f>
        <v/>
      </c>
      <c r="B349" s="97" t="str">
        <f>IF(Evaluations!C345="","",Evaluations!C345)</f>
        <v/>
      </c>
      <c r="C349" s="97" t="str">
        <f>IF(Evaluations!D345="","",Evaluations!D345)</f>
        <v/>
      </c>
      <c r="D349" s="97" t="str">
        <f>IF(Evaluations!F345="","",Evaluations!F345)</f>
        <v/>
      </c>
      <c r="E349" s="97" t="str">
        <f>IF(Evaluations!G345="","",Evaluations!G345)</f>
        <v/>
      </c>
      <c r="F349" s="96" t="str">
        <f>IF(E349="","",HLOOKUP($C$3,Evaluations!$I$3:$DW$350,ROW(E343)+1,TRUE))</f>
        <v/>
      </c>
      <c r="G349" s="20" t="str">
        <f t="shared" si="5"/>
        <v/>
      </c>
      <c r="H349" s="14" t="str">
        <f>IF(Evaluations!H346="","",Evaluations!H346)</f>
        <v/>
      </c>
    </row>
    <row r="350" spans="1:8" x14ac:dyDescent="0.25">
      <c r="A350" s="93" t="str">
        <f>IF(Evaluations!B347="","",Evaluations!B347)</f>
        <v/>
      </c>
      <c r="B350" s="97" t="str">
        <f>IF(Evaluations!C346="","",Evaluations!C346)</f>
        <v/>
      </c>
      <c r="C350" s="97" t="str">
        <f>IF(Evaluations!D346="","",Evaluations!D346)</f>
        <v/>
      </c>
      <c r="D350" s="97" t="str">
        <f>IF(Evaluations!F346="","",Evaluations!F346)</f>
        <v/>
      </c>
      <c r="E350" s="97" t="str">
        <f>IF(Evaluations!G346="","",Evaluations!G346)</f>
        <v/>
      </c>
      <c r="F350" s="96" t="str">
        <f>IF(E350="","",HLOOKUP($C$3,Evaluations!$I$3:$DW$350,ROW(E344)+1,TRUE))</f>
        <v/>
      </c>
      <c r="G350" s="20" t="str">
        <f t="shared" si="5"/>
        <v/>
      </c>
      <c r="H350" s="14" t="str">
        <f>IF(Evaluations!H347="","",Evaluations!H347)</f>
        <v/>
      </c>
    </row>
  </sheetData>
  <autoFilter ref="A10:F350"/>
  <mergeCells count="12">
    <mergeCell ref="B1:F2"/>
    <mergeCell ref="C7:F8"/>
    <mergeCell ref="K10:L11"/>
    <mergeCell ref="P10:P11"/>
    <mergeCell ref="K12:K15"/>
    <mergeCell ref="K28:K30"/>
    <mergeCell ref="K31:L31"/>
    <mergeCell ref="K16:K18"/>
    <mergeCell ref="K19:L19"/>
    <mergeCell ref="K20:K25"/>
    <mergeCell ref="K26:L26"/>
    <mergeCell ref="K27:L27"/>
  </mergeCells>
  <conditionalFormatting sqref="C7">
    <cfRule type="cellIs" dxfId="13" priority="3" operator="equal">
      <formula>0</formula>
    </cfRule>
  </conditionalFormatting>
  <conditionalFormatting sqref="G11:G350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G1:G1048576">
    <cfRule type="containsErrors" dxfId="12" priority="1">
      <formula>ISERROR(G1)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55"/>
  <sheetViews>
    <sheetView zoomScale="70" zoomScaleNormal="70" workbookViewId="0">
      <pane ySplit="8" topLeftCell="A9" activePane="bottomLeft" state="frozen"/>
      <selection pane="bottomLeft" activeCell="G5" sqref="G5"/>
    </sheetView>
  </sheetViews>
  <sheetFormatPr baseColWidth="10" defaultRowHeight="15" x14ac:dyDescent="0.25"/>
  <cols>
    <col min="1" max="1" width="30.42578125" customWidth="1"/>
    <col min="2" max="2" width="30.5703125" customWidth="1"/>
    <col min="3" max="3" width="65.7109375" hidden="1" customWidth="1"/>
    <col min="4" max="4" width="4.28515625" hidden="1" customWidth="1"/>
    <col min="5" max="5" width="7.140625" hidden="1" customWidth="1"/>
    <col min="6" max="6" width="23.7109375" customWidth="1"/>
    <col min="7" max="7" width="25.85546875" customWidth="1"/>
    <col min="8" max="8" width="33.42578125" bestFit="1" customWidth="1"/>
    <col min="10" max="10" width="33.140625" customWidth="1"/>
    <col min="11" max="11" width="7.7109375" customWidth="1"/>
    <col min="12" max="12" width="8.28515625" customWidth="1"/>
    <col min="13" max="13" width="9.42578125" customWidth="1"/>
  </cols>
  <sheetData>
    <row r="1" spans="1:40" ht="27" thickBot="1" x14ac:dyDescent="0.45">
      <c r="A1" s="98"/>
      <c r="B1" s="98"/>
      <c r="C1" s="88"/>
      <c r="D1" s="88"/>
      <c r="E1" s="88"/>
      <c r="F1" s="8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ht="27" thickBot="1" x14ac:dyDescent="0.45">
      <c r="A2" s="99" t="s">
        <v>10</v>
      </c>
      <c r="B2" s="100">
        <f>'Bilan élève'!C3</f>
        <v>4</v>
      </c>
      <c r="C2" s="88"/>
      <c r="D2" s="87"/>
      <c r="E2" s="88"/>
      <c r="F2" s="88"/>
      <c r="G2" s="138"/>
      <c r="H2" s="139" t="s">
        <v>135</v>
      </c>
      <c r="I2" s="140"/>
      <c r="J2" s="141" t="s">
        <v>131</v>
      </c>
      <c r="K2" s="142"/>
      <c r="L2" s="143" t="s">
        <v>22</v>
      </c>
      <c r="M2" s="14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ht="27" thickBot="1" x14ac:dyDescent="0.45">
      <c r="A3" s="101" t="s">
        <v>11</v>
      </c>
      <c r="B3" s="102" t="str">
        <f>'Bilan élève'!C4</f>
        <v>HECTOR</v>
      </c>
      <c r="C3" s="88"/>
      <c r="D3" s="88"/>
      <c r="E3" s="88"/>
      <c r="F3" s="88"/>
      <c r="G3" s="138"/>
      <c r="H3" s="144"/>
      <c r="I3" s="144"/>
      <c r="J3" s="145" t="s">
        <v>132</v>
      </c>
      <c r="K3" s="142">
        <v>0.6</v>
      </c>
      <c r="L3" s="143" t="s">
        <v>22</v>
      </c>
      <c r="M3" s="142">
        <v>1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27" thickBot="1" x14ac:dyDescent="0.45">
      <c r="A4" s="101" t="s">
        <v>12</v>
      </c>
      <c r="B4" s="102" t="str">
        <f>'Bilan élève'!C5</f>
        <v>Vincent</v>
      </c>
      <c r="C4" s="88"/>
      <c r="D4" s="88"/>
      <c r="E4" s="88"/>
      <c r="F4" s="88"/>
      <c r="G4" s="138"/>
      <c r="H4" s="144"/>
      <c r="I4" s="144"/>
      <c r="J4" s="146" t="s">
        <v>134</v>
      </c>
      <c r="K4" s="142">
        <v>0.26</v>
      </c>
      <c r="L4" s="143" t="s">
        <v>22</v>
      </c>
      <c r="M4" s="142">
        <v>0.59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34.5" thickBot="1" x14ac:dyDescent="0.55000000000000004">
      <c r="A5" s="98"/>
      <c r="B5" s="98"/>
      <c r="C5" s="88"/>
      <c r="D5" s="88"/>
      <c r="E5" s="88"/>
      <c r="F5" s="103" t="s">
        <v>45</v>
      </c>
      <c r="G5" s="147">
        <v>1</v>
      </c>
      <c r="H5" s="144"/>
      <c r="I5" s="144"/>
      <c r="J5" s="148" t="s">
        <v>133</v>
      </c>
      <c r="K5" s="142">
        <v>0</v>
      </c>
      <c r="L5" s="143" t="s">
        <v>22</v>
      </c>
      <c r="M5" s="142">
        <v>0.25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40" ht="27" thickBot="1" x14ac:dyDescent="0.45">
      <c r="A6" s="99" t="s">
        <v>13</v>
      </c>
      <c r="B6" s="98" t="str">
        <f>'Bilan élève'!E3</f>
        <v>CM1</v>
      </c>
      <c r="C6" s="88"/>
      <c r="D6" s="88"/>
      <c r="E6" s="88"/>
      <c r="F6" s="88"/>
      <c r="G6" s="8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40" ht="27" thickBot="1" x14ac:dyDescent="0.45">
      <c r="A7" s="104" t="s">
        <v>110</v>
      </c>
      <c r="B7" s="104"/>
      <c r="C7" s="105"/>
      <c r="D7" s="105"/>
      <c r="E7" s="105"/>
      <c r="F7" s="106" t="s">
        <v>136</v>
      </c>
      <c r="G7" s="106" t="s">
        <v>137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40" ht="27" thickBot="1" x14ac:dyDescent="0.45">
      <c r="A8" s="104"/>
      <c r="B8" s="104"/>
      <c r="C8" s="105"/>
      <c r="D8" s="105"/>
      <c r="E8" s="105"/>
      <c r="F8" s="106"/>
      <c r="G8" s="10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40" ht="19.5" thickBot="1" x14ac:dyDescent="0.35">
      <c r="A9" s="107" t="s">
        <v>88</v>
      </c>
      <c r="B9" s="108" t="s">
        <v>89</v>
      </c>
      <c r="C9" s="109" t="s">
        <v>94</v>
      </c>
      <c r="D9" s="110">
        <f>SUMIFS(Evaluations!$H$8:$H$350,Evaluations!$F$8:$F$350,$C9,Evaluations!$B$8:$B$350,$G$5)</f>
        <v>4</v>
      </c>
      <c r="E9" s="110">
        <f>SUMIFS('Bilan élève'!$F$11:$F$350,'Bilan élève'!$D$11:$D$350,'Bilan élève LSU'!$C9,'Bilan élève'!$A$11:$A$350,'Bilan élève LSU'!$G$5)</f>
        <v>4</v>
      </c>
      <c r="F9" s="111">
        <f t="shared" ref="F9:F11" si="0">IF(D9&lt;&gt;0,E9/D9,"")</f>
        <v>1</v>
      </c>
      <c r="G9" s="115" t="str">
        <f t="shared" ref="G9:G28" si="1">IF(F9="","",IF(F9&lt;$M$5,$J$5,IF(F9&lt;=$M$4,$J$4,IF(F9&gt;=$K$3,$J$3,""))))</f>
        <v>atteints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40" ht="54.75" thickBot="1" x14ac:dyDescent="0.35">
      <c r="A10" s="107"/>
      <c r="B10" s="108" t="s">
        <v>111</v>
      </c>
      <c r="C10" s="109" t="s">
        <v>95</v>
      </c>
      <c r="D10" s="110">
        <f>SUMIFS(Evaluations!$H$8:$H$350,Evaluations!$F$8:$F$350,$C10,Evaluations!$B$8:$B$350,$G$5)</f>
        <v>0</v>
      </c>
      <c r="E10" s="110">
        <f>SUMIFS('Bilan élève'!$F$11:$F$350,'Bilan élève'!$D$11:$D$350,'Bilan élève LSU'!$C10,'Bilan élève'!$A$11:$A$350,'Bilan élève LSU'!$G$5)</f>
        <v>0</v>
      </c>
      <c r="F10" s="111" t="str">
        <f t="shared" si="0"/>
        <v/>
      </c>
      <c r="G10" s="115" t="str">
        <f t="shared" si="1"/>
        <v/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0" ht="19.5" thickBot="1" x14ac:dyDescent="0.35">
      <c r="A11" s="107"/>
      <c r="B11" s="108" t="s">
        <v>112</v>
      </c>
      <c r="C11" s="109" t="s">
        <v>96</v>
      </c>
      <c r="D11" s="110">
        <f>SUMIFS(Evaluations!$H$8:$H$350,Evaluations!$F$8:$F$350,$C11,Evaluations!$B$8:$B$350,$G$5)</f>
        <v>0</v>
      </c>
      <c r="E11" s="110">
        <f>SUMIFS('Bilan élève'!$F$11:$F$350,'Bilan élève'!$D$11:$D$350,'Bilan élève LSU'!$C11,'Bilan élève'!$A$11:$A$350,'Bilan élève LSU'!$G$5)</f>
        <v>0</v>
      </c>
      <c r="F11" s="111" t="str">
        <f t="shared" si="0"/>
        <v/>
      </c>
      <c r="G11" s="115" t="str">
        <f t="shared" si="1"/>
        <v/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40" ht="54.75" thickBot="1" x14ac:dyDescent="0.35">
      <c r="A12" s="107"/>
      <c r="B12" s="108" t="s">
        <v>113</v>
      </c>
      <c r="C12" s="109" t="s">
        <v>97</v>
      </c>
      <c r="D12" s="110">
        <f>SUMIFS(Evaluations!$H$8:$H$350,Evaluations!$F$8:$F$350,$C12,Evaluations!$B$8:$B$350,$G$5)</f>
        <v>57</v>
      </c>
      <c r="E12" s="110">
        <f>SUMIFS('Bilan élève'!$F$11:$F$350,'Bilan élève'!$D$11:$D$350,'Bilan élève LSU'!$C12,'Bilan élève'!$A$11:$A$350,'Bilan élève LSU'!$G$5)</f>
        <v>30</v>
      </c>
      <c r="F12" s="111">
        <f>IF(D12&lt;&gt;0,E12/D12,"")</f>
        <v>0.52631578947368418</v>
      </c>
      <c r="G12" s="115" t="str">
        <f t="shared" si="1"/>
        <v>Partiellement atteints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40" ht="36.75" customHeight="1" thickBot="1" x14ac:dyDescent="0.35">
      <c r="A13" s="107" t="s">
        <v>114</v>
      </c>
      <c r="B13" s="108" t="s">
        <v>115</v>
      </c>
      <c r="C13" s="109" t="s">
        <v>91</v>
      </c>
      <c r="D13" s="110">
        <f>SUMIFS(Evaluations!$H$8:$H$350,Evaluations!$F$8:$F$350,$C13,Evaluations!$B$8:$B$350,$G$5)</f>
        <v>95</v>
      </c>
      <c r="E13" s="110">
        <f>SUMIFS('Bilan élève'!$F$11:$F$350,'Bilan élève'!$D$11:$D$350,'Bilan élève LSU'!$C13,'Bilan élève'!$A$11:$A$350,'Bilan élève LSU'!$G$5)</f>
        <v>89</v>
      </c>
      <c r="F13" s="111">
        <f t="shared" ref="F13:F28" si="2">IF(D13&lt;&gt;0,E13/D13,"")</f>
        <v>0.93684210526315792</v>
      </c>
      <c r="G13" s="115" t="str">
        <f t="shared" si="1"/>
        <v>atteints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40" ht="19.5" thickBot="1" x14ac:dyDescent="0.35">
      <c r="A14" s="107"/>
      <c r="B14" s="108" t="s">
        <v>116</v>
      </c>
      <c r="C14" s="109" t="s">
        <v>92</v>
      </c>
      <c r="D14" s="110">
        <f>SUMIFS(Evaluations!$H$8:$H$350,Evaluations!$F$8:$F$350,$C14,Evaluations!$B$8:$B$350,$G$5)</f>
        <v>0</v>
      </c>
      <c r="E14" s="110">
        <f>SUMIFS('Bilan élève'!$F$11:$F$350,'Bilan élève'!$D$11:$D$350,'Bilan élève LSU'!$C14,'Bilan élève'!$A$11:$A$350,'Bilan élève LSU'!$G$5)</f>
        <v>0</v>
      </c>
      <c r="F14" s="111" t="str">
        <f t="shared" si="2"/>
        <v/>
      </c>
      <c r="G14" s="115" t="str">
        <f t="shared" si="1"/>
        <v/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40" ht="72" customHeight="1" thickBot="1" x14ac:dyDescent="0.35">
      <c r="A15" s="107"/>
      <c r="B15" s="108" t="s">
        <v>117</v>
      </c>
      <c r="C15" s="109" t="s">
        <v>93</v>
      </c>
      <c r="D15" s="110">
        <f>SUMIFS(Evaluations!$H$8:$H$350,Evaluations!$F$8:$F$350,$C15,Evaluations!$B$8:$B$350,$G$5)</f>
        <v>36</v>
      </c>
      <c r="E15" s="110">
        <f>SUMIFS('Bilan élève'!$F$11:$F$350,'Bilan élève'!$D$11:$D$350,'Bilan élève LSU'!$C15,'Bilan élève'!$A$11:$A$350,'Bilan élève LSU'!$G$5)</f>
        <v>27.5</v>
      </c>
      <c r="F15" s="111">
        <f t="shared" si="2"/>
        <v>0.76388888888888884</v>
      </c>
      <c r="G15" s="115" t="str">
        <f t="shared" si="1"/>
        <v>atteints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40" ht="19.5" thickBot="1" x14ac:dyDescent="0.35">
      <c r="A16" s="112" t="s">
        <v>118</v>
      </c>
      <c r="B16" s="112"/>
      <c r="C16" s="109" t="s">
        <v>90</v>
      </c>
      <c r="D16" s="110">
        <f>SUMIFS(Evaluations!$H$8:$H$350,Evaluations!$F$8:$F$350,$C16,Evaluations!$B$8:$B$350,$G$5)</f>
        <v>0</v>
      </c>
      <c r="E16" s="110">
        <f>SUMIFS('Bilan élève'!$F$11:$F$350,'Bilan élève'!$D$11:$D$350,'Bilan élève LSU'!$C16,'Bilan élève'!$A$11:$A$350,'Bilan élève LSU'!$G$5)</f>
        <v>0</v>
      </c>
      <c r="F16" s="111" t="str">
        <f t="shared" si="2"/>
        <v/>
      </c>
      <c r="G16" s="115" t="str">
        <f t="shared" si="1"/>
        <v/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36.75" thickBot="1" x14ac:dyDescent="0.35">
      <c r="A17" s="107" t="s">
        <v>119</v>
      </c>
      <c r="B17" s="108" t="s">
        <v>120</v>
      </c>
      <c r="C17" s="109" t="s">
        <v>98</v>
      </c>
      <c r="D17" s="110">
        <f>SUMIFS(Evaluations!$H$8:$H$350,Evaluations!$F$8:$F$350,$C17,Evaluations!$B$8:$B$350,$G$5)</f>
        <v>0</v>
      </c>
      <c r="E17" s="110">
        <f>SUMIFS('Bilan élève'!$F$11:$F$350,'Bilan élève'!$D$11:$D$350,'Bilan élève LSU'!$C17,'Bilan élève'!$A$11:$A$350,'Bilan élève LSU'!$G$5)</f>
        <v>0</v>
      </c>
      <c r="F17" s="111" t="str">
        <f t="shared" si="2"/>
        <v/>
      </c>
      <c r="G17" s="115" t="str">
        <f t="shared" si="1"/>
        <v/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ht="19.5" thickBot="1" x14ac:dyDescent="0.35">
      <c r="A18" s="107"/>
      <c r="B18" s="108" t="s">
        <v>121</v>
      </c>
      <c r="C18" s="109" t="s">
        <v>99</v>
      </c>
      <c r="D18" s="110">
        <f>SUMIFS(Evaluations!$H$8:$H$350,Evaluations!$F$8:$F$350,$C18,Evaluations!$B$8:$B$350,$G$5)</f>
        <v>0</v>
      </c>
      <c r="E18" s="110">
        <f>SUMIFS('Bilan élève'!$F$11:$F$350,'Bilan élève'!$D$11:$D$350,'Bilan élève LSU'!$C18,'Bilan élève'!$A$11:$A$350,'Bilan élève LSU'!$G$5)</f>
        <v>0</v>
      </c>
      <c r="F18" s="111" t="str">
        <f t="shared" si="2"/>
        <v/>
      </c>
      <c r="G18" s="115" t="str">
        <f t="shared" si="1"/>
        <v/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7" ht="19.5" thickBot="1" x14ac:dyDescent="0.35">
      <c r="A19" s="107"/>
      <c r="B19" s="108" t="s">
        <v>122</v>
      </c>
      <c r="C19" s="109" t="s">
        <v>100</v>
      </c>
      <c r="D19" s="110">
        <f>SUMIFS(Evaluations!$H$8:$H$350,Evaluations!$F$8:$F$350,$C19,Evaluations!$B$8:$B$350,$G$5)</f>
        <v>0</v>
      </c>
      <c r="E19" s="110">
        <f>SUMIFS('Bilan élève'!$F$11:$F$350,'Bilan élève'!$D$11:$D$350,'Bilan élève LSU'!$C19,'Bilan élève'!$A$11:$A$350,'Bilan élève LSU'!$G$5)</f>
        <v>0</v>
      </c>
      <c r="F19" s="111" t="str">
        <f t="shared" si="2"/>
        <v/>
      </c>
      <c r="G19" s="115" t="str">
        <f t="shared" si="1"/>
        <v/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9.5" thickBot="1" x14ac:dyDescent="0.35">
      <c r="A20" s="107"/>
      <c r="B20" s="113" t="s">
        <v>123</v>
      </c>
      <c r="C20" s="109" t="s">
        <v>101</v>
      </c>
      <c r="D20" s="110">
        <f>SUMIFS(Evaluations!$H$8:$H$350,Evaluations!$F$8:$F$350,$C20,Evaluations!$B$8:$B$350,$G$5)</f>
        <v>0</v>
      </c>
      <c r="E20" s="110">
        <f>SUMIFS('Bilan élève'!$F$11:$F$350,'Bilan élève'!$D$11:$D$350,'Bilan élève LSU'!$C20,'Bilan élève'!$A$11:$A$350,'Bilan élève LSU'!$G$5)</f>
        <v>0</v>
      </c>
      <c r="F20" s="111" t="str">
        <f t="shared" si="2"/>
        <v/>
      </c>
      <c r="G20" s="115" t="str">
        <f t="shared" si="1"/>
        <v/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ht="19.5" thickBot="1" x14ac:dyDescent="0.35">
      <c r="A21" s="107"/>
      <c r="B21" s="108" t="s">
        <v>124</v>
      </c>
      <c r="C21" s="109" t="s">
        <v>102</v>
      </c>
      <c r="D21" s="110">
        <f>SUMIFS(Evaluations!$H$8:$H$350,Evaluations!$F$8:$F$350,$C21,Evaluations!$B$8:$B$350,$G$5)</f>
        <v>0</v>
      </c>
      <c r="E21" s="110">
        <f>SUMIFS('Bilan élève'!$F$11:$F$350,'Bilan élève'!$D$11:$D$350,'Bilan élève LSU'!$C21,'Bilan élève'!$A$11:$A$350,'Bilan élève LSU'!$G$5)</f>
        <v>0</v>
      </c>
      <c r="F21" s="111" t="str">
        <f t="shared" si="2"/>
        <v/>
      </c>
      <c r="G21" s="115" t="str">
        <f t="shared" si="1"/>
        <v/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54.75" thickBot="1" x14ac:dyDescent="0.35">
      <c r="A22" s="107"/>
      <c r="B22" s="108" t="s">
        <v>125</v>
      </c>
      <c r="C22" s="109" t="s">
        <v>103</v>
      </c>
      <c r="D22" s="110">
        <f>SUMIFS(Evaluations!$H$8:$H$350,Evaluations!$F$8:$F$350,$C22,Evaluations!$B$8:$B$350,$G$5)</f>
        <v>0</v>
      </c>
      <c r="E22" s="110">
        <f>SUMIFS('Bilan élève'!$F$11:$F$350,'Bilan élève'!$D$11:$D$350,'Bilan élève LSU'!$C22,'Bilan élève'!$A$11:$A$350,'Bilan élève LSU'!$G$5)</f>
        <v>0</v>
      </c>
      <c r="F22" s="111" t="str">
        <f t="shared" si="2"/>
        <v/>
      </c>
      <c r="G22" s="115" t="str">
        <f t="shared" si="1"/>
        <v/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ht="19.5" thickBot="1" x14ac:dyDescent="0.35">
      <c r="A23" s="112" t="s">
        <v>104</v>
      </c>
      <c r="B23" s="112"/>
      <c r="C23" s="109" t="s">
        <v>104</v>
      </c>
      <c r="D23" s="110">
        <f>SUMIFS(Evaluations!$H$8:$H$350,Evaluations!$F$8:$F$350,$C23,Evaluations!$B$8:$B$350,$G$5)</f>
        <v>0</v>
      </c>
      <c r="E23" s="110">
        <f>SUMIFS('Bilan élève'!$F$11:$F$350,'Bilan élève'!$D$11:$D$350,'Bilan élève LSU'!$C23,'Bilan élève'!$A$11:$A$350,'Bilan élève LSU'!$G$5)</f>
        <v>0</v>
      </c>
      <c r="F23" s="111" t="str">
        <f t="shared" si="2"/>
        <v/>
      </c>
      <c r="G23" s="115" t="str">
        <f t="shared" si="1"/>
        <v/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ht="19.5" thickBot="1" x14ac:dyDescent="0.35">
      <c r="A24" s="112" t="s">
        <v>105</v>
      </c>
      <c r="B24" s="112"/>
      <c r="C24" s="109" t="s">
        <v>105</v>
      </c>
      <c r="D24" s="110">
        <f>SUMIFS(Evaluations!$H$8:$H$350,Evaluations!$F$8:$F$350,$C24,Evaluations!$B$8:$B$350,$G$5)</f>
        <v>4</v>
      </c>
      <c r="E24" s="110">
        <f>SUMIFS('Bilan élève'!$F$11:$F$350,'Bilan élève'!$D$11:$D$350,'Bilan élève LSU'!$C24,'Bilan élève'!$A$11:$A$350,'Bilan élève LSU'!$G$5)</f>
        <v>2</v>
      </c>
      <c r="F24" s="111">
        <f t="shared" si="2"/>
        <v>0.5</v>
      </c>
      <c r="G24" s="115" t="str">
        <f t="shared" si="1"/>
        <v>Partiellement atteints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ht="19.5" thickBot="1" x14ac:dyDescent="0.35">
      <c r="A25" s="107" t="s">
        <v>126</v>
      </c>
      <c r="B25" s="108" t="s">
        <v>127</v>
      </c>
      <c r="C25" s="109" t="s">
        <v>106</v>
      </c>
      <c r="D25" s="110">
        <f>SUMIFS(Evaluations!$H$8:$H$350,Evaluations!$F$8:$F$350,$C25,Evaluations!$B$8:$B$350,$G$5)</f>
        <v>0</v>
      </c>
      <c r="E25" s="110">
        <f>SUMIFS('Bilan élève'!$F$11:$F$350,'Bilan élève'!$D$11:$D$350,'Bilan élève LSU'!$C25,'Bilan élève'!$A$11:$A$350,'Bilan élève LSU'!$G$5)</f>
        <v>0</v>
      </c>
      <c r="F25" s="111" t="str">
        <f t="shared" si="2"/>
        <v/>
      </c>
      <c r="G25" s="115" t="str">
        <f t="shared" si="1"/>
        <v/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9.5" thickBot="1" x14ac:dyDescent="0.35">
      <c r="A26" s="107"/>
      <c r="B26" s="108" t="s">
        <v>128</v>
      </c>
      <c r="C26" s="109" t="s">
        <v>107</v>
      </c>
      <c r="D26" s="110">
        <f>SUMIFS(Evaluations!$H$8:$H$350,Evaluations!$F$8:$F$350,$C26,Evaluations!$B$8:$B$350,$G$5)</f>
        <v>0</v>
      </c>
      <c r="E26" s="110">
        <f>SUMIFS('Bilan élève'!$F$11:$F$350,'Bilan élève'!$D$11:$D$350,'Bilan élève LSU'!$C26,'Bilan élève'!$A$11:$A$350,'Bilan élève LSU'!$G$5)</f>
        <v>0</v>
      </c>
      <c r="F26" s="111" t="str">
        <f t="shared" si="2"/>
        <v/>
      </c>
      <c r="G26" s="115" t="str">
        <f t="shared" si="1"/>
        <v/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ht="60.75" customHeight="1" thickBot="1" x14ac:dyDescent="0.35">
      <c r="A27" s="107"/>
      <c r="B27" s="108" t="s">
        <v>129</v>
      </c>
      <c r="C27" s="109" t="s">
        <v>108</v>
      </c>
      <c r="D27" s="110">
        <f>SUMIFS(Evaluations!$H$8:$H$350,Evaluations!$F$8:$F$350,$C27,Evaluations!$B$8:$B$350,$G$5)</f>
        <v>0</v>
      </c>
      <c r="E27" s="110">
        <f>SUMIFS('Bilan élève'!$F$11:$F$350,'Bilan élève'!$D$11:$D$350,'Bilan élève LSU'!$C27,'Bilan élève'!$A$11:$A$350,'Bilan élève LSU'!$G$5)</f>
        <v>0</v>
      </c>
      <c r="F27" s="111" t="str">
        <f t="shared" si="2"/>
        <v/>
      </c>
      <c r="G27" s="115" t="str">
        <f t="shared" si="1"/>
        <v/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9.5" thickBot="1" x14ac:dyDescent="0.35">
      <c r="A28" s="114" t="s">
        <v>130</v>
      </c>
      <c r="B28" s="114"/>
      <c r="C28" s="109" t="s">
        <v>109</v>
      </c>
      <c r="D28" s="110">
        <f>SUMIFS(Evaluations!$H$8:$H$350,Evaluations!$F$8:$F$350,$C28,Evaluations!$B$8:$B$350,$G$5)</f>
        <v>0</v>
      </c>
      <c r="E28" s="110">
        <f>SUMIFS('Bilan élève'!$F$11:$F$350,'Bilan élève'!$D$11:$D$350,'Bilan élève LSU'!$C28,'Bilan élève'!$A$11:$A$350,'Bilan élève LSU'!$G$5)</f>
        <v>0</v>
      </c>
      <c r="F28" s="111" t="str">
        <f t="shared" si="2"/>
        <v/>
      </c>
      <c r="G28" s="115" t="str">
        <f t="shared" si="1"/>
        <v/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5"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5"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</row>
    <row r="149" spans="1:37" x14ac:dyDescent="0.25"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</row>
    <row r="150" spans="1:37" x14ac:dyDescent="0.25"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</row>
    <row r="151" spans="1:37" x14ac:dyDescent="0.25"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</row>
    <row r="152" spans="1:37" x14ac:dyDescent="0.25"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7" x14ac:dyDescent="0.25"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7" x14ac:dyDescent="0.25"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7" x14ac:dyDescent="0.25"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7" x14ac:dyDescent="0.25"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7" x14ac:dyDescent="0.25"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7" x14ac:dyDescent="0.25"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7" x14ac:dyDescent="0.25"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7" x14ac:dyDescent="0.25"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9:37" x14ac:dyDescent="0.25"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9:37" x14ac:dyDescent="0.25"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9:37" x14ac:dyDescent="0.25"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9:37" x14ac:dyDescent="0.25"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9:37" x14ac:dyDescent="0.25"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9:37" x14ac:dyDescent="0.25"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9:37" x14ac:dyDescent="0.25"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9:37" x14ac:dyDescent="0.25"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9:37" x14ac:dyDescent="0.25"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9:37" x14ac:dyDescent="0.25"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9:37" x14ac:dyDescent="0.25"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spans="19:37" x14ac:dyDescent="0.25"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9:37" x14ac:dyDescent="0.25"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9:37" x14ac:dyDescent="0.25"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9:37" x14ac:dyDescent="0.25"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9:37" x14ac:dyDescent="0.25"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9:37" x14ac:dyDescent="0.25"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9:37" x14ac:dyDescent="0.25"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9:37" x14ac:dyDescent="0.25"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9:37" x14ac:dyDescent="0.25"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9:37" x14ac:dyDescent="0.25"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9:37" x14ac:dyDescent="0.25"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9:37" x14ac:dyDescent="0.25"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9:37" x14ac:dyDescent="0.25"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9:37" x14ac:dyDescent="0.25"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9:37" x14ac:dyDescent="0.25"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9:37" x14ac:dyDescent="0.25"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9:37" x14ac:dyDescent="0.25"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9:37" x14ac:dyDescent="0.25"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9:37" x14ac:dyDescent="0.25"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9:37" x14ac:dyDescent="0.25"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9:37" x14ac:dyDescent="0.25"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9:37" x14ac:dyDescent="0.25"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9:37" x14ac:dyDescent="0.25"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9:37" x14ac:dyDescent="0.25"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9:37" x14ac:dyDescent="0.25"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9:37" x14ac:dyDescent="0.25"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9:37" x14ac:dyDescent="0.25"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9:37" x14ac:dyDescent="0.25"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9:37" x14ac:dyDescent="0.25"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9:37" x14ac:dyDescent="0.25"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9:37" x14ac:dyDescent="0.25"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9:37" x14ac:dyDescent="0.25"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9:37" x14ac:dyDescent="0.25"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9:37" x14ac:dyDescent="0.25"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9:37" x14ac:dyDescent="0.25"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9:37" x14ac:dyDescent="0.25"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9:37" x14ac:dyDescent="0.25"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9:37" x14ac:dyDescent="0.25"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9:37" x14ac:dyDescent="0.25"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9:37" x14ac:dyDescent="0.25"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9:37" x14ac:dyDescent="0.25"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9:37" x14ac:dyDescent="0.25"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9:37" x14ac:dyDescent="0.25"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9:37" x14ac:dyDescent="0.25"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9:37" x14ac:dyDescent="0.25"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9:37" x14ac:dyDescent="0.25"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9:37" x14ac:dyDescent="0.25"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9:37" x14ac:dyDescent="0.25"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9:37" x14ac:dyDescent="0.25"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9:37" x14ac:dyDescent="0.25"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9:37" x14ac:dyDescent="0.25"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9:37" x14ac:dyDescent="0.25"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9:37" x14ac:dyDescent="0.25"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9:37" x14ac:dyDescent="0.25"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9:37" x14ac:dyDescent="0.25"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9:37" x14ac:dyDescent="0.25"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9:37" x14ac:dyDescent="0.25"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9:37" x14ac:dyDescent="0.25"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9:37" x14ac:dyDescent="0.25"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9:37" x14ac:dyDescent="0.25"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9:37" x14ac:dyDescent="0.25"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9:37" x14ac:dyDescent="0.25"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9:37" x14ac:dyDescent="0.25"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9:37" x14ac:dyDescent="0.25"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9:37" x14ac:dyDescent="0.25"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9:37" x14ac:dyDescent="0.25"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9:37" x14ac:dyDescent="0.25"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9:37" x14ac:dyDescent="0.25"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9:37" x14ac:dyDescent="0.25"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9:37" x14ac:dyDescent="0.25"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9:37" x14ac:dyDescent="0.25"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9:37" x14ac:dyDescent="0.25"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9:37" x14ac:dyDescent="0.25"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9:37" x14ac:dyDescent="0.25"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9:37" x14ac:dyDescent="0.25"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9:37" x14ac:dyDescent="0.25"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9:37" x14ac:dyDescent="0.25"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9:37" x14ac:dyDescent="0.25"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9:37" x14ac:dyDescent="0.25"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9:37" x14ac:dyDescent="0.25"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9:37" x14ac:dyDescent="0.25"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9:37" x14ac:dyDescent="0.25"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9:37" x14ac:dyDescent="0.25"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9:37" x14ac:dyDescent="0.25"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9:37" x14ac:dyDescent="0.25"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9:37" x14ac:dyDescent="0.25"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9:37" x14ac:dyDescent="0.25"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9:37" x14ac:dyDescent="0.25"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spans="19:37" x14ac:dyDescent="0.25"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9:37" x14ac:dyDescent="0.25"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9:37" x14ac:dyDescent="0.25"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9:37" x14ac:dyDescent="0.25"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9:37" x14ac:dyDescent="0.25"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9:37" x14ac:dyDescent="0.25"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9:37" x14ac:dyDescent="0.25"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9:37" x14ac:dyDescent="0.25"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9:37" x14ac:dyDescent="0.25"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9:37" x14ac:dyDescent="0.25"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9:37" x14ac:dyDescent="0.25"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9:37" x14ac:dyDescent="0.25"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9:37" x14ac:dyDescent="0.25"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9:37" x14ac:dyDescent="0.25"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9:37" x14ac:dyDescent="0.25"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9:37" x14ac:dyDescent="0.25"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9:37" x14ac:dyDescent="0.25"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9:37" x14ac:dyDescent="0.25"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9:37" x14ac:dyDescent="0.25"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</row>
    <row r="279" spans="19:37" x14ac:dyDescent="0.25"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</row>
    <row r="280" spans="19:37" x14ac:dyDescent="0.25"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9:37" x14ac:dyDescent="0.25"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9:37" x14ac:dyDescent="0.25"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9:37" x14ac:dyDescent="0.25"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</row>
    <row r="284" spans="19:37" x14ac:dyDescent="0.25"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</row>
    <row r="285" spans="19:37" x14ac:dyDescent="0.25"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9:37" x14ac:dyDescent="0.25"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9:37" x14ac:dyDescent="0.25"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9:37" x14ac:dyDescent="0.25"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9:37" x14ac:dyDescent="0.25"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</row>
    <row r="290" spans="19:37" x14ac:dyDescent="0.25"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</row>
    <row r="291" spans="19:37" x14ac:dyDescent="0.25"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</row>
    <row r="292" spans="19:37" x14ac:dyDescent="0.25"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9:37" x14ac:dyDescent="0.25"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9:37" x14ac:dyDescent="0.25"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</row>
    <row r="295" spans="19:37" x14ac:dyDescent="0.25"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</row>
    <row r="296" spans="19:37" x14ac:dyDescent="0.25"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9:37" x14ac:dyDescent="0.25"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</row>
    <row r="298" spans="19:37" x14ac:dyDescent="0.25"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</row>
    <row r="299" spans="19:37" x14ac:dyDescent="0.25"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9:37" x14ac:dyDescent="0.25"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</row>
    <row r="301" spans="19:37" x14ac:dyDescent="0.25"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9:37" x14ac:dyDescent="0.25"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9:37" x14ac:dyDescent="0.25"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9:37" x14ac:dyDescent="0.25"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9:37" x14ac:dyDescent="0.25"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9:37" x14ac:dyDescent="0.25"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</row>
    <row r="307" spans="19:37" x14ac:dyDescent="0.25"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</row>
    <row r="308" spans="19:37" x14ac:dyDescent="0.25"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</row>
    <row r="309" spans="19:37" x14ac:dyDescent="0.25"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</row>
    <row r="310" spans="19:37" x14ac:dyDescent="0.25"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</row>
    <row r="311" spans="19:37" x14ac:dyDescent="0.25"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</row>
    <row r="312" spans="19:37" x14ac:dyDescent="0.25"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</row>
    <row r="313" spans="19:37" x14ac:dyDescent="0.25"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</row>
    <row r="314" spans="19:37" x14ac:dyDescent="0.25"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</row>
    <row r="315" spans="19:37" x14ac:dyDescent="0.25"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</row>
    <row r="316" spans="19:37" x14ac:dyDescent="0.25"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</row>
    <row r="317" spans="19:37" x14ac:dyDescent="0.25"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</row>
    <row r="318" spans="19:37" x14ac:dyDescent="0.25"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</row>
    <row r="319" spans="19:37" x14ac:dyDescent="0.25"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9:37" x14ac:dyDescent="0.25"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</row>
    <row r="321" spans="19:37" x14ac:dyDescent="0.25"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</row>
    <row r="322" spans="19:37" x14ac:dyDescent="0.25"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</row>
    <row r="323" spans="19:37" x14ac:dyDescent="0.25"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9:37" x14ac:dyDescent="0.25"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</row>
    <row r="325" spans="19:37" x14ac:dyDescent="0.25"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</row>
    <row r="326" spans="19:37" x14ac:dyDescent="0.25"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</row>
    <row r="327" spans="19:37" x14ac:dyDescent="0.25"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</row>
    <row r="328" spans="19:37" x14ac:dyDescent="0.25"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</row>
    <row r="329" spans="19:37" x14ac:dyDescent="0.25"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</row>
    <row r="330" spans="19:37" x14ac:dyDescent="0.25"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9:37" x14ac:dyDescent="0.25"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</row>
    <row r="332" spans="19:37" x14ac:dyDescent="0.25"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</row>
    <row r="333" spans="19:37" x14ac:dyDescent="0.25"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</row>
    <row r="334" spans="19:37" x14ac:dyDescent="0.25"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</row>
    <row r="335" spans="19:37" x14ac:dyDescent="0.25"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</row>
    <row r="336" spans="19:37" x14ac:dyDescent="0.25"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</row>
    <row r="337" spans="19:37" x14ac:dyDescent="0.25"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</row>
    <row r="338" spans="19:37" x14ac:dyDescent="0.25"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</row>
    <row r="339" spans="19:37" x14ac:dyDescent="0.25"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</row>
    <row r="340" spans="19:37" x14ac:dyDescent="0.25"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</row>
    <row r="341" spans="19:37" x14ac:dyDescent="0.25"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</row>
    <row r="342" spans="19:37" x14ac:dyDescent="0.25"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</row>
    <row r="343" spans="19:37" x14ac:dyDescent="0.25"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</row>
    <row r="344" spans="19:37" x14ac:dyDescent="0.25"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</row>
    <row r="345" spans="19:37" x14ac:dyDescent="0.25"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</row>
    <row r="346" spans="19:37" x14ac:dyDescent="0.25"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</row>
    <row r="347" spans="19:37" x14ac:dyDescent="0.25"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</row>
    <row r="348" spans="19:37" x14ac:dyDescent="0.25"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</row>
    <row r="349" spans="19:37" x14ac:dyDescent="0.25"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</row>
    <row r="350" spans="19:37" x14ac:dyDescent="0.25"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</row>
    <row r="351" spans="19:37" x14ac:dyDescent="0.25"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</row>
    <row r="352" spans="19:37" x14ac:dyDescent="0.25"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</row>
    <row r="353" spans="19:37" x14ac:dyDescent="0.25"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</row>
    <row r="354" spans="19:37" x14ac:dyDescent="0.25"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</row>
    <row r="355" spans="19:37" x14ac:dyDescent="0.25"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</row>
  </sheetData>
  <mergeCells count="12">
    <mergeCell ref="H2:I2"/>
    <mergeCell ref="A7:B8"/>
    <mergeCell ref="A9:A12"/>
    <mergeCell ref="A13:A15"/>
    <mergeCell ref="A16:B16"/>
    <mergeCell ref="A24:B24"/>
    <mergeCell ref="A25:A27"/>
    <mergeCell ref="A28:B28"/>
    <mergeCell ref="F7:F8"/>
    <mergeCell ref="G7:G8"/>
    <mergeCell ref="A17:A22"/>
    <mergeCell ref="A23:B23"/>
  </mergeCells>
  <conditionalFormatting sqref="F9:F28">
    <cfRule type="cellIs" priority="12" operator="notBetween">
      <formula>$K$5</formula>
      <formula>$M$3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4532A3AB-B826-43C5-B689-43D7E3C28455}">
            <xm:f>NOT(ISERROR(SEARCH($J$5,G9)))</xm:f>
            <xm:f>$J$5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7720632-1156-4954-86C3-CC9F71DC215E}">
            <xm:f>NOT(ISERROR(SEARCH($J$4,G9)))</xm:f>
            <xm:f>$J$4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D110D395-E027-43B5-8FD3-D8E3603EC6AB}">
            <xm:f>NOT(ISERROR(SEARCH($J$3,G9)))</xm:f>
            <xm:f>$J$3</xm:f>
            <x14:dxf>
              <fill>
                <patternFill>
                  <bgColor rgb="FF00B050"/>
                </patternFill>
              </fill>
            </x14:dxf>
          </x14:cfRule>
          <x14:cfRule type="containsText" priority="16" operator="containsText" id="{DE30B596-4701-4CED-9436-2EEC3335FF93}">
            <xm:f>NOT(ISERROR(SEARCH($J$2,G9)))</xm:f>
            <xm:f>$J$2</xm:f>
            <x14:dxf>
              <fill>
                <patternFill>
                  <bgColor rgb="FF0070C0"/>
                </patternFill>
              </fill>
            </x14:dxf>
          </x14:cfRule>
          <xm:sqref>G9:G28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lessThanOrEqual" allowBlank="1" showInputMessage="1" showErrorMessage="1" errorTitle="Erreur période" error="Vous devez entrer un numéros de trimestre ou semestre inférieur ou égal au nombre de livrets précisés dans la feuille Configuration" promptTitle="Trimestre ou semestre">
          <x14:formula1>
            <xm:f>Configuration!E23</xm:f>
          </x14:formula1>
          <xm:sqref>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00"/>
  <sheetViews>
    <sheetView zoomScale="85" zoomScaleNormal="85" workbookViewId="0">
      <selection activeCell="G13" sqref="G13"/>
    </sheetView>
  </sheetViews>
  <sheetFormatPr baseColWidth="10" defaultRowHeight="15" x14ac:dyDescent="0.25"/>
  <cols>
    <col min="1" max="1" width="3.28515625" customWidth="1"/>
    <col min="2" max="2" width="15" customWidth="1"/>
    <col min="3" max="3" width="16" customWidth="1"/>
    <col min="4" max="5" width="11.42578125" style="1"/>
    <col min="6" max="6" width="22.28515625" style="1" customWidth="1"/>
    <col min="7" max="41" width="11.42578125" style="13"/>
  </cols>
  <sheetData>
    <row r="1" spans="1:6" s="13" customFormat="1" ht="15.75" thickBot="1" x14ac:dyDescent="0.3">
      <c r="D1" s="16"/>
      <c r="E1" s="16"/>
      <c r="F1" s="16"/>
    </row>
    <row r="2" spans="1:6" s="13" customFormat="1" ht="35.25" thickBot="1" x14ac:dyDescent="1.2">
      <c r="A2" s="63" t="s">
        <v>16</v>
      </c>
      <c r="B2" s="64"/>
      <c r="C2" s="64"/>
      <c r="D2" s="64"/>
      <c r="E2" s="64"/>
      <c r="F2" s="65"/>
    </row>
    <row r="3" spans="1:6" s="13" customFormat="1" x14ac:dyDescent="0.25">
      <c r="D3" s="16"/>
      <c r="E3" s="16"/>
      <c r="F3" s="16"/>
    </row>
    <row r="4" spans="1:6" s="13" customFormat="1" ht="15.75" thickBot="1" x14ac:dyDescent="0.3">
      <c r="A4" s="62" t="s">
        <v>34</v>
      </c>
      <c r="B4" s="62"/>
      <c r="D4" s="16"/>
      <c r="E4" s="16"/>
      <c r="F4" s="16"/>
    </row>
    <row r="5" spans="1:6" s="13" customFormat="1" ht="15.75" thickBot="1" x14ac:dyDescent="0.3">
      <c r="B5" s="149" t="s">
        <v>82</v>
      </c>
      <c r="C5" s="150"/>
      <c r="D5" s="150"/>
      <c r="E5" s="150"/>
      <c r="F5" s="151"/>
    </row>
    <row r="6" spans="1:6" s="13" customFormat="1" x14ac:dyDescent="0.25">
      <c r="B6" s="118" t="s">
        <v>32</v>
      </c>
      <c r="C6" s="118"/>
      <c r="D6" s="118"/>
      <c r="E6" s="119">
        <f>VLOOKUP($B$5,Evaluations!G8:H400,2,FALSE)</f>
        <v>3</v>
      </c>
      <c r="F6" s="16"/>
    </row>
    <row r="7" spans="1:6" s="13" customFormat="1" x14ac:dyDescent="0.25">
      <c r="D7" s="16"/>
      <c r="E7" s="16"/>
      <c r="F7" s="16"/>
    </row>
    <row r="8" spans="1:6" s="13" customFormat="1" x14ac:dyDescent="0.25">
      <c r="D8" s="16"/>
      <c r="E8" s="16"/>
      <c r="F8" s="16"/>
    </row>
    <row r="9" spans="1:6" x14ac:dyDescent="0.25">
      <c r="A9" s="8" t="s">
        <v>10</v>
      </c>
      <c r="B9" s="8" t="s">
        <v>33</v>
      </c>
      <c r="C9" s="8" t="s">
        <v>17</v>
      </c>
      <c r="D9" s="8" t="s">
        <v>14</v>
      </c>
      <c r="E9" s="8" t="s">
        <v>18</v>
      </c>
      <c r="F9" s="8" t="s">
        <v>19</v>
      </c>
    </row>
    <row r="10" spans="1:6" x14ac:dyDescent="0.25">
      <c r="A10" s="116">
        <f>IF(B10=0,"",ROW(A1))</f>
        <v>1</v>
      </c>
      <c r="B10" s="116" t="str">
        <f>INDEX(Evaluations!$5:$5,,ROW(B9))</f>
        <v>ALONSO</v>
      </c>
      <c r="C10" s="116" t="str">
        <f>INDEX(Evaluations!$6:$6,,(ROW(C9)))</f>
        <v>Lucie</v>
      </c>
      <c r="D10" s="84">
        <f>IF(Evaluations!I$8="","",VLOOKUP($B$5,Evaluations!$G$8:$KL$399,ROW(K2)+1,FALSE))</f>
        <v>2</v>
      </c>
      <c r="E10" s="117">
        <f>IF(AND(D10=0,C10=0),"",D10/$E$6)</f>
        <v>0.66666666666666663</v>
      </c>
      <c r="F10" s="84" t="str">
        <f>IF(E10&lt;=Configuration!$D$18,Configuration!$H$18,IF(E10&lt;=Configuration!$D$17,Configuration!$H$17,IF(E10&lt;=Configuration!$D$16,Configuration!$H$16,IF(E10&gt;=Configuration!$B$15,IF(E10&gt;Configuration!$D$15,"???",Configuration!$H$15),""))))</f>
        <v>Bonne maîtrise</v>
      </c>
    </row>
    <row r="11" spans="1:6" x14ac:dyDescent="0.25">
      <c r="A11" s="116">
        <f t="shared" ref="A11:A29" si="0">IF(B11=0,"",ROW(A2))</f>
        <v>2</v>
      </c>
      <c r="B11" s="116" t="str">
        <f>INDEX(Evaluations!$5:$5,,ROW(B10))</f>
        <v>BEBINA</v>
      </c>
      <c r="C11" s="116" t="str">
        <f>INDEX(Evaluations!$6:$6,,(ROW(C10)))</f>
        <v>Jules</v>
      </c>
      <c r="D11" s="84">
        <f>IF(Evaluations!J$8="","",VLOOKUP($B$5,Evaluations!$G$8:$KL$399,ROW(K3)+1,FALSE))</f>
        <v>1</v>
      </c>
      <c r="E11" s="117">
        <f t="shared" ref="E11:E74" si="1">IF(AND(D11=0,C11=0),"",D11/$E$6)</f>
        <v>0.33333333333333331</v>
      </c>
      <c r="F11" s="84" t="str">
        <f>IF(E11&lt;=Configuration!$D$18,Configuration!$H$18,IF(E11&lt;=Configuration!$D$17,Configuration!$H$17,IF(E11&lt;=Configuration!$D$16,Configuration!$H$16,IF(E11&gt;=Configuration!$B$15,IF(E11&gt;Configuration!$D$15,"???",Configuration!$H$15),""))))</f>
        <v>Maîtrise partielle</v>
      </c>
    </row>
    <row r="12" spans="1:6" x14ac:dyDescent="0.25">
      <c r="A12" s="116">
        <f t="shared" si="0"/>
        <v>3</v>
      </c>
      <c r="B12" s="116" t="str">
        <f>INDEX(Evaluations!$5:$5,,ROW(B11))</f>
        <v>CARDI</v>
      </c>
      <c r="C12" s="116" t="str">
        <f>INDEX(Evaluations!$6:$6,,(ROW(C11)))</f>
        <v>Grégoire</v>
      </c>
      <c r="D12" s="84">
        <f>IF(Evaluations!K$8="","",VLOOKUP($B$5,Evaluations!$G$8:$KL$399,ROW(K4)+1,FALSE))</f>
        <v>3</v>
      </c>
      <c r="E12" s="117">
        <f t="shared" si="1"/>
        <v>1</v>
      </c>
      <c r="F12" s="84" t="str">
        <f>IF(E12&lt;=Configuration!$D$18,Configuration!$H$18,IF(E12&lt;=Configuration!$D$17,Configuration!$H$17,IF(E12&lt;=Configuration!$D$16,Configuration!$H$16,IF(E12&gt;=Configuration!$B$15,IF(E12&gt;Configuration!$D$15,"???",Configuration!$H$15),""))))</f>
        <v>Très bonne maîtrise</v>
      </c>
    </row>
    <row r="13" spans="1:6" x14ac:dyDescent="0.25">
      <c r="A13" s="116">
        <f t="shared" si="0"/>
        <v>4</v>
      </c>
      <c r="B13" s="116" t="str">
        <f>INDEX(Evaluations!$5:$5,,ROW(B12))</f>
        <v>HECTOR</v>
      </c>
      <c r="C13" s="116" t="str">
        <f>INDEX(Evaluations!$6:$6,,(ROW(C12)))</f>
        <v>Vincent</v>
      </c>
      <c r="D13" s="84">
        <f>IF(Evaluations!L$8="","",VLOOKUP($B$5,Evaluations!$G$8:$KL$399,ROW(K5)+1,FALSE))</f>
        <v>1</v>
      </c>
      <c r="E13" s="117">
        <f t="shared" si="1"/>
        <v>0.33333333333333331</v>
      </c>
      <c r="F13" s="84" t="str">
        <f>IF(E13&lt;=Configuration!$D$18,Configuration!$H$18,IF(E13&lt;=Configuration!$D$17,Configuration!$H$17,IF(E13&lt;=Configuration!$D$16,Configuration!$H$16,IF(E13&gt;=Configuration!$B$15,IF(E13&gt;Configuration!$D$15,"???",Configuration!$H$15),""))))</f>
        <v>Maîtrise partielle</v>
      </c>
    </row>
    <row r="14" spans="1:6" x14ac:dyDescent="0.25">
      <c r="A14" s="116" t="str">
        <f t="shared" si="0"/>
        <v/>
      </c>
      <c r="B14" s="116">
        <f>INDEX(Evaluations!$5:$5,,ROW(B13))</f>
        <v>0</v>
      </c>
      <c r="C14" s="116">
        <f>INDEX(Evaluations!$6:$6,,(ROW(C13)))</f>
        <v>0</v>
      </c>
      <c r="D14" s="84" t="str">
        <f>IF(Evaluations!M$8="","",VLOOKUP($B$5,Evaluations!$G$8:$KL$399,ROW(K6)+1,FALSE))</f>
        <v/>
      </c>
      <c r="E14" s="117" t="e">
        <f t="shared" si="1"/>
        <v>#VALUE!</v>
      </c>
      <c r="F14" s="84" t="e">
        <f>IF(E14&lt;=Configuration!$D$18,Configuration!$H$18,IF(E14&lt;=Configuration!$D$17,Configuration!$H$17,IF(E14&lt;=Configuration!$D$16,Configuration!$H$16,IF(E14&gt;=Configuration!$B$15,IF(E14&gt;Configuration!$D$15,"???",Configuration!$H$15),""))))</f>
        <v>#VALUE!</v>
      </c>
    </row>
    <row r="15" spans="1:6" x14ac:dyDescent="0.25">
      <c r="A15" s="116" t="str">
        <f t="shared" si="0"/>
        <v/>
      </c>
      <c r="B15" s="116">
        <f>INDEX(Evaluations!$5:$5,,ROW(B14))</f>
        <v>0</v>
      </c>
      <c r="C15" s="116">
        <f>INDEX(Evaluations!$6:$6,,(ROW(C14)))</f>
        <v>0</v>
      </c>
      <c r="D15" s="84" t="str">
        <f>IF(Evaluations!N$8="","",VLOOKUP($B$5,Evaluations!$G$8:$KL$399,ROW(K7)+1,FALSE))</f>
        <v/>
      </c>
      <c r="E15" s="117" t="e">
        <f t="shared" si="1"/>
        <v>#VALUE!</v>
      </c>
      <c r="F15" s="84" t="e">
        <f>IF(E15&lt;=Configuration!$D$18,Configuration!$H$18,IF(E15&lt;=Configuration!$D$17,Configuration!$H$17,IF(E15&lt;=Configuration!$D$16,Configuration!$H$16,IF(E15&gt;=Configuration!$B$15,IF(E15&gt;Configuration!$D$15,"???",Configuration!$H$15),""))))</f>
        <v>#VALUE!</v>
      </c>
    </row>
    <row r="16" spans="1:6" x14ac:dyDescent="0.25">
      <c r="A16" s="116" t="str">
        <f t="shared" si="0"/>
        <v/>
      </c>
      <c r="B16" s="116">
        <f>INDEX(Evaluations!$5:$5,,ROW(B15))</f>
        <v>0</v>
      </c>
      <c r="C16" s="116">
        <f>INDEX(Evaluations!$6:$6,,(ROW(C15)))</f>
        <v>0</v>
      </c>
      <c r="D16" s="84" t="str">
        <f>IF(Evaluations!O8="","",VLOOKUP($B$5,Evaluations!$G$8:$KL$399,ROW(K8)+1,FALSE))</f>
        <v/>
      </c>
      <c r="E16" s="117" t="e">
        <f t="shared" si="1"/>
        <v>#VALUE!</v>
      </c>
      <c r="F16" s="84" t="e">
        <f>IF(E16&lt;=Configuration!$D$18,Configuration!$H$18,IF(E16&lt;=Configuration!$D$17,Configuration!$H$17,IF(E16&lt;=Configuration!$D$16,Configuration!$H$16,IF(E16&gt;=Configuration!$B$15,IF(E16&gt;Configuration!$D$15,"???",Configuration!$H$15),""))))</f>
        <v>#VALUE!</v>
      </c>
    </row>
    <row r="17" spans="1:6" x14ac:dyDescent="0.25">
      <c r="A17" s="116" t="str">
        <f t="shared" si="0"/>
        <v/>
      </c>
      <c r="B17" s="116">
        <f>INDEX(Evaluations!$5:$5,,ROW(B16))</f>
        <v>0</v>
      </c>
      <c r="C17" s="116">
        <f>INDEX(Evaluations!$6:$6,,(ROW(C16)))</f>
        <v>0</v>
      </c>
      <c r="D17" s="84" t="str">
        <f>IF(Evaluations!P$8="","",VLOOKUP($B$5,Evaluations!$G$8:$KL$399,ROW(K9)+1,FALSE))</f>
        <v/>
      </c>
      <c r="E17" s="117" t="e">
        <f t="shared" si="1"/>
        <v>#VALUE!</v>
      </c>
      <c r="F17" s="84" t="e">
        <f>IF(E17&lt;=Configuration!$D$18,Configuration!$H$18,IF(E17&lt;=Configuration!$D$17,Configuration!$H$17,IF(E17&lt;=Configuration!$D$16,Configuration!$H$16,IF(E17&gt;=Configuration!$B$15,IF(E17&gt;Configuration!$D$15,"???",Configuration!$H$15),""))))</f>
        <v>#VALUE!</v>
      </c>
    </row>
    <row r="18" spans="1:6" x14ac:dyDescent="0.25">
      <c r="A18" s="116" t="str">
        <f t="shared" si="0"/>
        <v/>
      </c>
      <c r="B18" s="116">
        <f>INDEX(Evaluations!$5:$5,,ROW(B17))</f>
        <v>0</v>
      </c>
      <c r="C18" s="116">
        <f>INDEX(Evaluations!$6:$6,,(ROW(C17)))</f>
        <v>0</v>
      </c>
      <c r="D18" s="84" t="str">
        <f>IF(Evaluations!Q$8="","",VLOOKUP($B$5,Evaluations!$G$8:$KL$399,ROW(K10)+1,FALSE))</f>
        <v/>
      </c>
      <c r="E18" s="117" t="e">
        <f t="shared" si="1"/>
        <v>#VALUE!</v>
      </c>
      <c r="F18" s="84" t="e">
        <f>IF(E18&lt;=Configuration!$D$18,Configuration!$H$18,IF(E18&lt;=Configuration!$D$17,Configuration!$H$17,IF(E18&lt;=Configuration!$D$16,Configuration!$H$16,IF(E18&gt;=Configuration!$B$15,IF(E18&gt;Configuration!$D$15,"???",Configuration!$H$15),""))))</f>
        <v>#VALUE!</v>
      </c>
    </row>
    <row r="19" spans="1:6" x14ac:dyDescent="0.25">
      <c r="A19" s="116" t="str">
        <f t="shared" si="0"/>
        <v/>
      </c>
      <c r="B19" s="116">
        <f>INDEX(Evaluations!$5:$5,,ROW(B18))</f>
        <v>0</v>
      </c>
      <c r="C19" s="116">
        <f>INDEX(Evaluations!$6:$6,,(ROW(C18)))</f>
        <v>0</v>
      </c>
      <c r="D19" s="84" t="str">
        <f>IF(Evaluations!R$8="","",VLOOKUP($B$5,Evaluations!$G$8:$KL$399,ROW(K11)+1,FALSE))</f>
        <v/>
      </c>
      <c r="E19" s="117" t="e">
        <f t="shared" si="1"/>
        <v>#VALUE!</v>
      </c>
      <c r="F19" s="84" t="e">
        <f>IF(E19&lt;=Configuration!$D$18,Configuration!$H$18,IF(E19&lt;=Configuration!$D$17,Configuration!$H$17,IF(E19&lt;=Configuration!$D$16,Configuration!$H$16,IF(E19&gt;=Configuration!$B$15,IF(E19&gt;Configuration!$D$15,"???",Configuration!$H$15),""))))</f>
        <v>#VALUE!</v>
      </c>
    </row>
    <row r="20" spans="1:6" x14ac:dyDescent="0.25">
      <c r="A20" s="116" t="str">
        <f t="shared" si="0"/>
        <v/>
      </c>
      <c r="B20" s="116">
        <f>INDEX(Evaluations!$5:$5,,ROW(B19))</f>
        <v>0</v>
      </c>
      <c r="C20" s="116">
        <f>INDEX(Evaluations!$6:$6,,(ROW(C19)))</f>
        <v>0</v>
      </c>
      <c r="D20" s="84" t="str">
        <f>IF(Evaluations!S$8="","",VLOOKUP($B$5,Evaluations!$G$8:$KL$399,ROW(K12)+1,FALSE))</f>
        <v/>
      </c>
      <c r="E20" s="117" t="e">
        <f t="shared" si="1"/>
        <v>#VALUE!</v>
      </c>
      <c r="F20" s="84" t="e">
        <f>IF(E20&lt;=Configuration!$D$18,Configuration!$H$18,IF(E20&lt;=Configuration!$D$17,Configuration!$H$17,IF(E20&lt;=Configuration!$D$16,Configuration!$H$16,IF(E20&gt;=Configuration!$B$15,IF(E20&gt;Configuration!$D$15,"???",Configuration!$H$15),""))))</f>
        <v>#VALUE!</v>
      </c>
    </row>
    <row r="21" spans="1:6" x14ac:dyDescent="0.25">
      <c r="A21" s="116" t="str">
        <f t="shared" si="0"/>
        <v/>
      </c>
      <c r="B21" s="116">
        <f>INDEX(Evaluations!$5:$5,,ROW(B20))</f>
        <v>0</v>
      </c>
      <c r="C21" s="116">
        <f>INDEX(Evaluations!$6:$6,,(ROW(C20)))</f>
        <v>0</v>
      </c>
      <c r="D21" s="84" t="str">
        <f>IF(Evaluations!T$8="","",VLOOKUP($B$5,Evaluations!$G$8:$KL$399,ROW(K13)+1,FALSE))</f>
        <v/>
      </c>
      <c r="E21" s="117" t="e">
        <f t="shared" si="1"/>
        <v>#VALUE!</v>
      </c>
      <c r="F21" s="84" t="e">
        <f>IF(E21&lt;=Configuration!$D$18,Configuration!$H$18,IF(E21&lt;=Configuration!$D$17,Configuration!$H$17,IF(E21&lt;=Configuration!$D$16,Configuration!$H$16,IF(E21&gt;=Configuration!$B$15,IF(E21&gt;Configuration!$D$15,"???",Configuration!$H$15),""))))</f>
        <v>#VALUE!</v>
      </c>
    </row>
    <row r="22" spans="1:6" x14ac:dyDescent="0.25">
      <c r="A22" s="116" t="str">
        <f t="shared" si="0"/>
        <v/>
      </c>
      <c r="B22" s="116">
        <f>INDEX(Evaluations!$5:$5,,ROW(B21))</f>
        <v>0</v>
      </c>
      <c r="C22" s="116">
        <f>INDEX(Evaluations!$6:$6,,(ROW(C21)))</f>
        <v>0</v>
      </c>
      <c r="D22" s="84" t="str">
        <f>IF(Evaluations!U$8="","",VLOOKUP($B$5,Evaluations!$G$8:$KL$399,ROW(K14)+1,FALSE))</f>
        <v/>
      </c>
      <c r="E22" s="117" t="e">
        <f t="shared" si="1"/>
        <v>#VALUE!</v>
      </c>
      <c r="F22" s="84" t="e">
        <f>IF(E22&lt;=Configuration!$D$18,Configuration!$H$18,IF(E22&lt;=Configuration!$D$17,Configuration!$H$17,IF(E22&lt;=Configuration!$D$16,Configuration!$H$16,IF(E22&gt;=Configuration!$B$15,IF(E22&gt;Configuration!$D$15,"???",Configuration!$H$15),""))))</f>
        <v>#VALUE!</v>
      </c>
    </row>
    <row r="23" spans="1:6" x14ac:dyDescent="0.25">
      <c r="A23" s="116" t="str">
        <f t="shared" si="0"/>
        <v/>
      </c>
      <c r="B23" s="116">
        <f>INDEX(Evaluations!$5:$5,,ROW(B22))</f>
        <v>0</v>
      </c>
      <c r="C23" s="116">
        <f>INDEX(Evaluations!$6:$6,,(ROW(C22)))</f>
        <v>0</v>
      </c>
      <c r="D23" s="84" t="str">
        <f>IF(Evaluations!V$8="","",VLOOKUP($B$5,Evaluations!$G$8:$KL$399,ROW(K15)+1,FALSE))</f>
        <v/>
      </c>
      <c r="E23" s="117" t="e">
        <f t="shared" si="1"/>
        <v>#VALUE!</v>
      </c>
      <c r="F23" s="84" t="e">
        <f>IF(E23&lt;=Configuration!$D$18,Configuration!$H$18,IF(E23&lt;=Configuration!$D$17,Configuration!$H$17,IF(E23&lt;=Configuration!$D$16,Configuration!$H$16,IF(E23&gt;=Configuration!$B$15,IF(E23&gt;Configuration!$D$15,"???",Configuration!$H$15),""))))</f>
        <v>#VALUE!</v>
      </c>
    </row>
    <row r="24" spans="1:6" x14ac:dyDescent="0.25">
      <c r="A24" s="116" t="str">
        <f t="shared" si="0"/>
        <v/>
      </c>
      <c r="B24" s="116">
        <f>INDEX(Evaluations!$5:$5,,ROW(B23))</f>
        <v>0</v>
      </c>
      <c r="C24" s="116">
        <f>INDEX(Evaluations!$6:$6,,(ROW(C23)))</f>
        <v>0</v>
      </c>
      <c r="D24" s="84" t="str">
        <f>IF(Evaluations!W$8="","",VLOOKUP($B$5,Evaluations!$G$8:$KL$399,ROW(K16)+1,FALSE))</f>
        <v/>
      </c>
      <c r="E24" s="117" t="e">
        <f t="shared" si="1"/>
        <v>#VALUE!</v>
      </c>
      <c r="F24" s="84" t="e">
        <f>IF(E24&lt;=Configuration!$D$18,Configuration!$H$18,IF(E24&lt;=Configuration!$D$17,Configuration!$H$17,IF(E24&lt;=Configuration!$D$16,Configuration!$H$16,IF(E24&gt;=Configuration!$B$15,IF(E24&gt;Configuration!$D$15,"???",Configuration!$H$15),""))))</f>
        <v>#VALUE!</v>
      </c>
    </row>
    <row r="25" spans="1:6" x14ac:dyDescent="0.25">
      <c r="A25" s="116" t="str">
        <f t="shared" si="0"/>
        <v/>
      </c>
      <c r="B25" s="116">
        <f>INDEX(Evaluations!$5:$5,,ROW(B24))</f>
        <v>0</v>
      </c>
      <c r="C25" s="116">
        <f>INDEX(Evaluations!$6:$6,,(ROW(C24)))</f>
        <v>0</v>
      </c>
      <c r="D25" s="84" t="str">
        <f>IF(Evaluations!X$8="","",VLOOKUP($B$5,Evaluations!$G$8:$KL$399,ROW(K17)+1,FALSE))</f>
        <v/>
      </c>
      <c r="E25" s="117" t="e">
        <f t="shared" si="1"/>
        <v>#VALUE!</v>
      </c>
      <c r="F25" s="84" t="e">
        <f>IF(E25&lt;=Configuration!$D$18,Configuration!$H$18,IF(E25&lt;=Configuration!$D$17,Configuration!$H$17,IF(E25&lt;=Configuration!$D$16,Configuration!$H$16,IF(E25&gt;=Configuration!$B$15,IF(E25&gt;Configuration!$D$15,"???",Configuration!$H$15),""))))</f>
        <v>#VALUE!</v>
      </c>
    </row>
    <row r="26" spans="1:6" x14ac:dyDescent="0.25">
      <c r="A26" s="116" t="str">
        <f t="shared" si="0"/>
        <v/>
      </c>
      <c r="B26" s="116">
        <f>INDEX(Evaluations!$5:$5,,ROW(B25))</f>
        <v>0</v>
      </c>
      <c r="C26" s="116">
        <f>INDEX(Evaluations!$6:$6,,(ROW(C25)))</f>
        <v>0</v>
      </c>
      <c r="D26" s="84" t="str">
        <f>IF(Evaluations!Y$8="","",VLOOKUP($B$5,Evaluations!$G$8:$KL$399,ROW(K18)+1,FALSE))</f>
        <v/>
      </c>
      <c r="E26" s="117" t="e">
        <f t="shared" si="1"/>
        <v>#VALUE!</v>
      </c>
      <c r="F26" s="84" t="e">
        <f>IF(E26&lt;=Configuration!$D$18,Configuration!$H$18,IF(E26&lt;=Configuration!$D$17,Configuration!$H$17,IF(E26&lt;=Configuration!$D$16,Configuration!$H$16,IF(E26&gt;=Configuration!$B$15,IF(E26&gt;Configuration!$D$15,"???",Configuration!$H$15),""))))</f>
        <v>#VALUE!</v>
      </c>
    </row>
    <row r="27" spans="1:6" x14ac:dyDescent="0.25">
      <c r="A27" s="116" t="str">
        <f t="shared" si="0"/>
        <v/>
      </c>
      <c r="B27" s="116">
        <f>INDEX(Evaluations!$5:$5,,ROW(B26))</f>
        <v>0</v>
      </c>
      <c r="C27" s="116">
        <f>INDEX(Evaluations!$6:$6,,(ROW(C26)))</f>
        <v>0</v>
      </c>
      <c r="D27" s="84" t="str">
        <f>IF(Evaluations!Z$8="","",VLOOKUP($B$5,Evaluations!$G$8:$KL$399,ROW(K19)+1,FALSE))</f>
        <v/>
      </c>
      <c r="E27" s="117" t="e">
        <f t="shared" si="1"/>
        <v>#VALUE!</v>
      </c>
      <c r="F27" s="84" t="e">
        <f>IF(E27&lt;=Configuration!$D$18,Configuration!$H$18,IF(E27&lt;=Configuration!$D$17,Configuration!$H$17,IF(E27&lt;=Configuration!$D$16,Configuration!$H$16,IF(E27&gt;=Configuration!$B$15,IF(E27&gt;Configuration!$D$15,"???",Configuration!$H$15),""))))</f>
        <v>#VALUE!</v>
      </c>
    </row>
    <row r="28" spans="1:6" x14ac:dyDescent="0.25">
      <c r="A28" s="116" t="str">
        <f t="shared" si="0"/>
        <v/>
      </c>
      <c r="B28" s="116">
        <f>INDEX(Evaluations!$5:$5,,ROW(B27))</f>
        <v>0</v>
      </c>
      <c r="C28" s="116">
        <f>INDEX(Evaluations!$6:$6,,(ROW(C27)))</f>
        <v>0</v>
      </c>
      <c r="D28" s="84" t="str">
        <f>IF(Evaluations!AA$8="","",VLOOKUP($B$5,Evaluations!$G$8:$KL$399,ROW(K20)+1,FALSE))</f>
        <v/>
      </c>
      <c r="E28" s="117" t="e">
        <f t="shared" si="1"/>
        <v>#VALUE!</v>
      </c>
      <c r="F28" s="84" t="e">
        <f>IF(E28&lt;=Configuration!$D$18,Configuration!$H$18,IF(E28&lt;=Configuration!$D$17,Configuration!$H$17,IF(E28&lt;=Configuration!$D$16,Configuration!$H$16,IF(E28&gt;=Configuration!$B$15,IF(E28&gt;Configuration!$D$15,"???",Configuration!$H$15),""))))</f>
        <v>#VALUE!</v>
      </c>
    </row>
    <row r="29" spans="1:6" x14ac:dyDescent="0.25">
      <c r="A29" s="116" t="str">
        <f t="shared" si="0"/>
        <v/>
      </c>
      <c r="B29" s="116">
        <f>INDEX(Evaluations!$5:$5,,ROW(B28))</f>
        <v>0</v>
      </c>
      <c r="C29" s="116">
        <f>INDEX(Evaluations!$6:$6,,(ROW(C28)))</f>
        <v>0</v>
      </c>
      <c r="D29" s="84" t="str">
        <f>IF(Evaluations!AB$8="","",VLOOKUP($B$5,Evaluations!$G$8:$KL$399,ROW(K21)+1,FALSE))</f>
        <v/>
      </c>
      <c r="E29" s="117" t="e">
        <f t="shared" si="1"/>
        <v>#VALUE!</v>
      </c>
      <c r="F29" s="84" t="e">
        <f>IF(E29&lt;=Configuration!$D$18,Configuration!$H$18,IF(E29&lt;=Configuration!$D$17,Configuration!$H$17,IF(E29&lt;=Configuration!$D$16,Configuration!$H$16,IF(E29&gt;=Configuration!$B$15,IF(E29&gt;Configuration!$D$15,"???",Configuration!$H$15),""))))</f>
        <v>#VALUE!</v>
      </c>
    </row>
    <row r="30" spans="1:6" x14ac:dyDescent="0.25">
      <c r="A30" s="116" t="str">
        <f t="shared" ref="A30:A74" si="2">IF(B30=0,"",ROW(A21))</f>
        <v/>
      </c>
      <c r="B30" s="116">
        <f>INDEX(Evaluations!$5:$5,,ROW(B29))</f>
        <v>0</v>
      </c>
      <c r="C30" s="116">
        <f>INDEX(Evaluations!$6:$6,,(ROW(C29)))</f>
        <v>0</v>
      </c>
      <c r="D30" s="84" t="str">
        <f>IF(Evaluations!AC$8="","",VLOOKUP($B$5,Evaluations!$G$8:$KL$399,ROW(K22)+1,FALSE))</f>
        <v/>
      </c>
      <c r="E30" s="117" t="e">
        <f t="shared" si="1"/>
        <v>#VALUE!</v>
      </c>
      <c r="F30" s="84" t="e">
        <f>IF(E30&lt;=Configuration!$D$18,Configuration!$H$18,IF(E30&lt;=Configuration!$D$17,Configuration!$H$17,IF(E30&lt;=Configuration!$D$16,Configuration!$H$16,IF(E30&gt;=Configuration!$B$15,IF(E30&gt;Configuration!$D$15,"???",Configuration!$H$15),""))))</f>
        <v>#VALUE!</v>
      </c>
    </row>
    <row r="31" spans="1:6" x14ac:dyDescent="0.25">
      <c r="A31" s="116" t="str">
        <f t="shared" si="2"/>
        <v/>
      </c>
      <c r="B31" s="116">
        <f>INDEX(Evaluations!$5:$5,,ROW(B30))</f>
        <v>0</v>
      </c>
      <c r="C31" s="116">
        <f>INDEX(Evaluations!$6:$6,,(ROW(C30)))</f>
        <v>0</v>
      </c>
      <c r="D31" s="84" t="str">
        <f>IF(Evaluations!AD$8="","",VLOOKUP($B$5,Evaluations!$G$8:$KL$399,ROW(K23)+1,FALSE))</f>
        <v/>
      </c>
      <c r="E31" s="117" t="e">
        <f t="shared" si="1"/>
        <v>#VALUE!</v>
      </c>
      <c r="F31" s="84" t="e">
        <f>IF(E31&lt;=Configuration!$D$18,Configuration!$H$18,IF(E31&lt;=Configuration!$D$17,Configuration!$H$17,IF(E31&lt;=Configuration!$D$16,Configuration!$H$16,IF(E31&gt;=Configuration!$B$15,IF(E31&gt;Configuration!$D$15,"???",Configuration!$H$15),""))))</f>
        <v>#VALUE!</v>
      </c>
    </row>
    <row r="32" spans="1:6" x14ac:dyDescent="0.25">
      <c r="A32" s="116" t="str">
        <f t="shared" si="2"/>
        <v/>
      </c>
      <c r="B32" s="116">
        <f>INDEX(Evaluations!$5:$5,,ROW(B31))</f>
        <v>0</v>
      </c>
      <c r="C32" s="116">
        <f>INDEX(Evaluations!$6:$6,,(ROW(C31)))</f>
        <v>0</v>
      </c>
      <c r="D32" s="84" t="str">
        <f>IF(Evaluations!AE$8="","",VLOOKUP($B$5,Evaluations!$G$8:$KL$399,ROW(K24)+1,FALSE))</f>
        <v/>
      </c>
      <c r="E32" s="117" t="e">
        <f t="shared" si="1"/>
        <v>#VALUE!</v>
      </c>
      <c r="F32" s="84" t="e">
        <f>IF(E32&lt;=Configuration!$D$18,Configuration!$H$18,IF(E32&lt;=Configuration!$D$17,Configuration!$H$17,IF(E32&lt;=Configuration!$D$16,Configuration!$H$16,IF(E32&gt;=Configuration!$B$15,IF(E32&gt;Configuration!$D$15,"???",Configuration!$H$15),""))))</f>
        <v>#VALUE!</v>
      </c>
    </row>
    <row r="33" spans="1:6" x14ac:dyDescent="0.25">
      <c r="A33" s="116" t="str">
        <f t="shared" si="2"/>
        <v/>
      </c>
      <c r="B33" s="116">
        <f>INDEX(Evaluations!$5:$5,,ROW(B32))</f>
        <v>0</v>
      </c>
      <c r="C33" s="116">
        <f>INDEX(Evaluations!$6:$6,,(ROW(C32)))</f>
        <v>0</v>
      </c>
      <c r="D33" s="84" t="str">
        <f>IF(Evaluations!AF$8="","",VLOOKUP($B$5,Evaluations!$G$8:$KL$399,ROW(K25)+1,FALSE))</f>
        <v/>
      </c>
      <c r="E33" s="117" t="e">
        <f t="shared" si="1"/>
        <v>#VALUE!</v>
      </c>
      <c r="F33" s="84" t="e">
        <f>IF(E33&lt;=Configuration!$D$18,Configuration!$H$18,IF(E33&lt;=Configuration!$D$17,Configuration!$H$17,IF(E33&lt;=Configuration!$D$16,Configuration!$H$16,IF(E33&gt;=Configuration!$B$15,IF(E33&gt;Configuration!$D$15,"???",Configuration!$H$15),""))))</f>
        <v>#VALUE!</v>
      </c>
    </row>
    <row r="34" spans="1:6" x14ac:dyDescent="0.25">
      <c r="A34" s="116" t="str">
        <f t="shared" si="2"/>
        <v/>
      </c>
      <c r="B34" s="116">
        <f>INDEX(Evaluations!$5:$5,,ROW(B33))</f>
        <v>0</v>
      </c>
      <c r="C34" s="116">
        <f>INDEX(Evaluations!$6:$6,,(ROW(C33)))</f>
        <v>0</v>
      </c>
      <c r="D34" s="84" t="str">
        <f>IF(Evaluations!AG$8="","",VLOOKUP($B$5,Evaluations!$G$8:$KL$399,ROW(K26)+1,FALSE))</f>
        <v/>
      </c>
      <c r="E34" s="117" t="e">
        <f t="shared" si="1"/>
        <v>#VALUE!</v>
      </c>
      <c r="F34" s="84" t="e">
        <f>IF(E34&lt;=Configuration!$D$18,Configuration!$H$18,IF(E34&lt;=Configuration!$D$17,Configuration!$H$17,IF(E34&lt;=Configuration!$D$16,Configuration!$H$16,IF(E34&gt;=Configuration!$B$15,IF(E34&gt;Configuration!$D$15,"???",Configuration!$H$15),""))))</f>
        <v>#VALUE!</v>
      </c>
    </row>
    <row r="35" spans="1:6" x14ac:dyDescent="0.25">
      <c r="A35" s="116" t="str">
        <f t="shared" si="2"/>
        <v/>
      </c>
      <c r="B35" s="116">
        <f>INDEX(Evaluations!$5:$5,,ROW(B34))</f>
        <v>0</v>
      </c>
      <c r="C35" s="116">
        <f>INDEX(Evaluations!$6:$6,,(ROW(C34)))</f>
        <v>0</v>
      </c>
      <c r="D35" s="84" t="str">
        <f>IF(Evaluations!AH$8="","",VLOOKUP($B$5,Evaluations!$G$8:$KL$399,ROW(K27)+1,FALSE))</f>
        <v/>
      </c>
      <c r="E35" s="117" t="e">
        <f t="shared" si="1"/>
        <v>#VALUE!</v>
      </c>
      <c r="F35" s="84" t="e">
        <f>IF(E35&lt;=Configuration!$D$18,Configuration!$H$18,IF(E35&lt;=Configuration!$D$17,Configuration!$H$17,IF(E35&lt;=Configuration!$D$16,Configuration!$H$16,IF(E35&gt;=Configuration!$B$15,IF(E35&gt;Configuration!$D$15,"???",Configuration!$H$15),""))))</f>
        <v>#VALUE!</v>
      </c>
    </row>
    <row r="36" spans="1:6" x14ac:dyDescent="0.25">
      <c r="A36" s="116" t="str">
        <f t="shared" si="2"/>
        <v/>
      </c>
      <c r="B36" s="116">
        <f>INDEX(Evaluations!$5:$5,,ROW(B35))</f>
        <v>0</v>
      </c>
      <c r="C36" s="116">
        <f>INDEX(Evaluations!$6:$6,,(ROW(C35)))</f>
        <v>0</v>
      </c>
      <c r="D36" s="84" t="str">
        <f>IF(Evaluations!AI$8="","",VLOOKUP($B$5,Evaluations!$G$8:$KL$399,ROW(K28)+1,FALSE))</f>
        <v/>
      </c>
      <c r="E36" s="117" t="e">
        <f t="shared" si="1"/>
        <v>#VALUE!</v>
      </c>
      <c r="F36" s="84" t="e">
        <f>IF(E36&lt;=Configuration!$D$18,Configuration!$H$18,IF(E36&lt;=Configuration!$D$17,Configuration!$H$17,IF(E36&lt;=Configuration!$D$16,Configuration!$H$16,IF(E36&gt;=Configuration!$B$15,IF(E36&gt;Configuration!$D$15,"???",Configuration!$H$15),""))))</f>
        <v>#VALUE!</v>
      </c>
    </row>
    <row r="37" spans="1:6" x14ac:dyDescent="0.25">
      <c r="A37" s="116" t="str">
        <f t="shared" si="2"/>
        <v/>
      </c>
      <c r="B37" s="116">
        <f>INDEX(Evaluations!$5:$5,,ROW(B36))</f>
        <v>0</v>
      </c>
      <c r="C37" s="116">
        <f>INDEX(Evaluations!$6:$6,,(ROW(C36)))</f>
        <v>0</v>
      </c>
      <c r="D37" s="84" t="str">
        <f>IF(Evaluations!AJ$8="","",VLOOKUP($B$5,Evaluations!$G$8:$KL$399,ROW(K29)+1,FALSE))</f>
        <v/>
      </c>
      <c r="E37" s="117" t="e">
        <f t="shared" si="1"/>
        <v>#VALUE!</v>
      </c>
      <c r="F37" s="84" t="e">
        <f>IF(E37&lt;=Configuration!$D$18,Configuration!$H$18,IF(E37&lt;=Configuration!$D$17,Configuration!$H$17,IF(E37&lt;=Configuration!$D$16,Configuration!$H$16,IF(E37&gt;=Configuration!$B$15,IF(E37&gt;Configuration!$D$15,"???",Configuration!$H$15),""))))</f>
        <v>#VALUE!</v>
      </c>
    </row>
    <row r="38" spans="1:6" x14ac:dyDescent="0.25">
      <c r="A38" s="116" t="str">
        <f t="shared" si="2"/>
        <v/>
      </c>
      <c r="B38" s="116">
        <f>INDEX(Evaluations!$5:$5,,ROW(B37))</f>
        <v>0</v>
      </c>
      <c r="C38" s="116">
        <f>INDEX(Evaluations!$6:$6,,(ROW(C37)))</f>
        <v>0</v>
      </c>
      <c r="D38" s="84" t="str">
        <f>IF(Evaluations!AK$8="","",VLOOKUP($B$5,Evaluations!$G$8:$KL$399,ROW(K30)+1,FALSE))</f>
        <v/>
      </c>
      <c r="E38" s="117" t="e">
        <f t="shared" si="1"/>
        <v>#VALUE!</v>
      </c>
      <c r="F38" s="84" t="e">
        <f>IF(E38&lt;=Configuration!$D$18,Configuration!$H$18,IF(E38&lt;=Configuration!$D$17,Configuration!$H$17,IF(E38&lt;=Configuration!$D$16,Configuration!$H$16,IF(E38&gt;=Configuration!$B$15,IF(E38&gt;Configuration!$D$15,"???",Configuration!$H$15),""))))</f>
        <v>#VALUE!</v>
      </c>
    </row>
    <row r="39" spans="1:6" x14ac:dyDescent="0.25">
      <c r="A39" s="116" t="str">
        <f t="shared" si="2"/>
        <v/>
      </c>
      <c r="B39" s="116">
        <f>INDEX(Evaluations!$5:$5,,ROW(B38))</f>
        <v>0</v>
      </c>
      <c r="C39" s="116">
        <f>INDEX(Evaluations!$6:$6,,(ROW(C38)))</f>
        <v>0</v>
      </c>
      <c r="D39" s="84" t="str">
        <f>IF(Evaluations!AL$8="","",VLOOKUP($B$5,Evaluations!$G$8:$KL$399,ROW(K31)+1,FALSE))</f>
        <v/>
      </c>
      <c r="E39" s="117" t="e">
        <f t="shared" si="1"/>
        <v>#VALUE!</v>
      </c>
      <c r="F39" s="84" t="e">
        <f>IF(E39&lt;=Configuration!$D$18,Configuration!$H$18,IF(E39&lt;=Configuration!$D$17,Configuration!$H$17,IF(E39&lt;=Configuration!$D$16,Configuration!$H$16,IF(E39&gt;=Configuration!$B$15,IF(E39&gt;Configuration!$D$15,"???",Configuration!$H$15),""))))</f>
        <v>#VALUE!</v>
      </c>
    </row>
    <row r="40" spans="1:6" x14ac:dyDescent="0.25">
      <c r="A40" s="116" t="str">
        <f t="shared" si="2"/>
        <v/>
      </c>
      <c r="B40" s="116">
        <f>INDEX(Evaluations!$5:$5,,ROW(B39))</f>
        <v>0</v>
      </c>
      <c r="C40" s="116">
        <f>INDEX(Evaluations!$6:$6,,(ROW(C39)))</f>
        <v>0</v>
      </c>
      <c r="D40" s="84" t="str">
        <f>IF(Evaluations!AM$8="","",VLOOKUP($B$5,Evaluations!$G$8:$KL$399,ROW(K32)+1,FALSE))</f>
        <v/>
      </c>
      <c r="E40" s="117" t="e">
        <f t="shared" si="1"/>
        <v>#VALUE!</v>
      </c>
      <c r="F40" s="84" t="e">
        <f>IF(E40&lt;=Configuration!$D$18,Configuration!$H$18,IF(E40&lt;=Configuration!$D$17,Configuration!$H$17,IF(E40&lt;=Configuration!$D$16,Configuration!$H$16,IF(E40&gt;=Configuration!$B$15,IF(E40&gt;Configuration!$D$15,"???",Configuration!$H$15),""))))</f>
        <v>#VALUE!</v>
      </c>
    </row>
    <row r="41" spans="1:6" x14ac:dyDescent="0.25">
      <c r="A41" s="116" t="str">
        <f t="shared" si="2"/>
        <v/>
      </c>
      <c r="B41" s="116">
        <f>INDEX(Evaluations!$5:$5,,ROW(B40))</f>
        <v>0</v>
      </c>
      <c r="C41" s="116">
        <f>INDEX(Evaluations!$6:$6,,(ROW(C40)))</f>
        <v>0</v>
      </c>
      <c r="D41" s="84" t="str">
        <f>IF(Evaluations!AN$8="","",VLOOKUP($B$5,Evaluations!$G$8:$KL$399,ROW(K33)+1,FALSE))</f>
        <v/>
      </c>
      <c r="E41" s="117" t="e">
        <f t="shared" si="1"/>
        <v>#VALUE!</v>
      </c>
      <c r="F41" s="84" t="e">
        <f>IF(E41&lt;=Configuration!$D$18,Configuration!$H$18,IF(E41&lt;=Configuration!$D$17,Configuration!$H$17,IF(E41&lt;=Configuration!$D$16,Configuration!$H$16,IF(E41&gt;=Configuration!$B$15,IF(E41&gt;Configuration!$D$15,"???",Configuration!$H$15),""))))</f>
        <v>#VALUE!</v>
      </c>
    </row>
    <row r="42" spans="1:6" x14ac:dyDescent="0.25">
      <c r="A42" s="116" t="str">
        <f t="shared" si="2"/>
        <v/>
      </c>
      <c r="B42" s="116">
        <f>INDEX(Evaluations!$5:$5,,ROW(B41))</f>
        <v>0</v>
      </c>
      <c r="C42" s="116">
        <f>INDEX(Evaluations!$6:$6,,(ROW(C41)))</f>
        <v>0</v>
      </c>
      <c r="D42" s="84" t="str">
        <f>IF(Evaluations!AO$8="","",VLOOKUP($B$5,Evaluations!$G$8:$KL$399,ROW(K34)+1,FALSE))</f>
        <v/>
      </c>
      <c r="E42" s="117" t="e">
        <f t="shared" si="1"/>
        <v>#VALUE!</v>
      </c>
      <c r="F42" s="84" t="e">
        <f>IF(E42&lt;=Configuration!$D$18,Configuration!$H$18,IF(E42&lt;=Configuration!$D$17,Configuration!$H$17,IF(E42&lt;=Configuration!$D$16,Configuration!$H$16,IF(E42&gt;=Configuration!$B$15,IF(E42&gt;Configuration!$D$15,"???",Configuration!$H$15),""))))</f>
        <v>#VALUE!</v>
      </c>
    </row>
    <row r="43" spans="1:6" x14ac:dyDescent="0.25">
      <c r="A43" s="116" t="str">
        <f t="shared" si="2"/>
        <v/>
      </c>
      <c r="B43" s="116">
        <f>INDEX(Evaluations!$5:$5,,ROW(B42))</f>
        <v>0</v>
      </c>
      <c r="C43" s="116">
        <f>INDEX(Evaluations!$6:$6,,(ROW(C42)))</f>
        <v>0</v>
      </c>
      <c r="D43" s="84" t="str">
        <f>IF(Evaluations!AP$8="","",VLOOKUP($B$5,Evaluations!$G$8:$KL$399,ROW(K35)+1,FALSE))</f>
        <v/>
      </c>
      <c r="E43" s="117" t="e">
        <f t="shared" si="1"/>
        <v>#VALUE!</v>
      </c>
      <c r="F43" s="84" t="e">
        <f>IF(E43&lt;=Configuration!$D$18,Configuration!$H$18,IF(E43&lt;=Configuration!$D$17,Configuration!$H$17,IF(E43&lt;=Configuration!$D$16,Configuration!$H$16,IF(E43&gt;=Configuration!$B$15,IF(E43&gt;Configuration!$D$15,"???",Configuration!$H$15),""))))</f>
        <v>#VALUE!</v>
      </c>
    </row>
    <row r="44" spans="1:6" x14ac:dyDescent="0.25">
      <c r="A44" s="116" t="str">
        <f t="shared" si="2"/>
        <v/>
      </c>
      <c r="B44" s="116">
        <f>INDEX(Evaluations!$5:$5,,ROW(B43))</f>
        <v>0</v>
      </c>
      <c r="C44" s="116">
        <f>INDEX(Evaluations!$6:$6,,(ROW(C43)))</f>
        <v>0</v>
      </c>
      <c r="D44" s="84" t="str">
        <f>IF(Evaluations!AQ$8="","",VLOOKUP($B$5,Evaluations!$G$8:$KL$399,ROW(K36)+1,FALSE))</f>
        <v/>
      </c>
      <c r="E44" s="117" t="e">
        <f t="shared" si="1"/>
        <v>#VALUE!</v>
      </c>
      <c r="F44" s="84" t="e">
        <f>IF(E44&lt;=Configuration!$D$18,Configuration!$H$18,IF(E44&lt;=Configuration!$D$17,Configuration!$H$17,IF(E44&lt;=Configuration!$D$16,Configuration!$H$16,IF(E44&gt;=Configuration!$B$15,IF(E44&gt;Configuration!$D$15,"???",Configuration!$H$15),""))))</f>
        <v>#VALUE!</v>
      </c>
    </row>
    <row r="45" spans="1:6" x14ac:dyDescent="0.25">
      <c r="A45" s="116" t="str">
        <f t="shared" si="2"/>
        <v/>
      </c>
      <c r="B45" s="116">
        <f>INDEX(Evaluations!$5:$5,,ROW(B44))</f>
        <v>0</v>
      </c>
      <c r="C45" s="116">
        <f>INDEX(Evaluations!$6:$6,,(ROW(C44)))</f>
        <v>0</v>
      </c>
      <c r="D45" s="84" t="str">
        <f>IF(Evaluations!AR$8="","",VLOOKUP($B$5,Evaluations!$G$8:$KL$399,ROW(K37)+1,FALSE))</f>
        <v/>
      </c>
      <c r="E45" s="117" t="e">
        <f t="shared" si="1"/>
        <v>#VALUE!</v>
      </c>
      <c r="F45" s="84" t="e">
        <f>IF(E45&lt;=Configuration!$D$18,Configuration!$H$18,IF(E45&lt;=Configuration!$D$17,Configuration!$H$17,IF(E45&lt;=Configuration!$D$16,Configuration!$H$16,IF(E45&gt;=Configuration!$B$15,IF(E45&gt;Configuration!$D$15,"???",Configuration!$H$15),""))))</f>
        <v>#VALUE!</v>
      </c>
    </row>
    <row r="46" spans="1:6" x14ac:dyDescent="0.25">
      <c r="A46" s="116" t="str">
        <f t="shared" si="2"/>
        <v/>
      </c>
      <c r="B46" s="116">
        <f>INDEX(Evaluations!$5:$5,,ROW(B45))</f>
        <v>0</v>
      </c>
      <c r="C46" s="116">
        <f>INDEX(Evaluations!$6:$6,,(ROW(C45)))</f>
        <v>0</v>
      </c>
      <c r="D46" s="84" t="str">
        <f>IF(Evaluations!AS$8="","",VLOOKUP($B$5,Evaluations!$G$8:$KL$399,ROW(K38)+1,FALSE))</f>
        <v/>
      </c>
      <c r="E46" s="117" t="e">
        <f t="shared" si="1"/>
        <v>#VALUE!</v>
      </c>
      <c r="F46" s="84" t="e">
        <f>IF(E46&lt;=Configuration!$D$18,Configuration!$H$18,IF(E46&lt;=Configuration!$D$17,Configuration!$H$17,IF(E46&lt;=Configuration!$D$16,Configuration!$H$16,IF(E46&gt;=Configuration!$B$15,IF(E46&gt;Configuration!$D$15,"???",Configuration!$H$15),""))))</f>
        <v>#VALUE!</v>
      </c>
    </row>
    <row r="47" spans="1:6" x14ac:dyDescent="0.25">
      <c r="A47" s="116" t="str">
        <f t="shared" si="2"/>
        <v/>
      </c>
      <c r="B47" s="116">
        <f>INDEX(Evaluations!$5:$5,,ROW(B46))</f>
        <v>0</v>
      </c>
      <c r="C47" s="116">
        <f>INDEX(Evaluations!$6:$6,,(ROW(C46)))</f>
        <v>0</v>
      </c>
      <c r="D47" s="84" t="str">
        <f>IF(Evaluations!AT$8="","",VLOOKUP($B$5,Evaluations!$G$8:$KL$399,ROW(K39)+1,FALSE))</f>
        <v/>
      </c>
      <c r="E47" s="117" t="e">
        <f t="shared" si="1"/>
        <v>#VALUE!</v>
      </c>
      <c r="F47" s="84" t="e">
        <f>IF(E47&lt;=Configuration!$D$18,Configuration!$H$18,IF(E47&lt;=Configuration!$D$17,Configuration!$H$17,IF(E47&lt;=Configuration!$D$16,Configuration!$H$16,IF(E47&gt;=Configuration!$B$15,IF(E47&gt;Configuration!$D$15,"???",Configuration!$H$15),""))))</f>
        <v>#VALUE!</v>
      </c>
    </row>
    <row r="48" spans="1:6" x14ac:dyDescent="0.25">
      <c r="A48" s="116" t="str">
        <f t="shared" si="2"/>
        <v/>
      </c>
      <c r="B48" s="116">
        <f>INDEX(Evaluations!$5:$5,,ROW(B47))</f>
        <v>0</v>
      </c>
      <c r="C48" s="116">
        <f>INDEX(Evaluations!$6:$6,,(ROW(C47)))</f>
        <v>0</v>
      </c>
      <c r="D48" s="84" t="str">
        <f>IF(Evaluations!AU$8="","",VLOOKUP($B$5,Evaluations!$G$8:$KL$399,ROW(K40)+1,FALSE))</f>
        <v/>
      </c>
      <c r="E48" s="117" t="e">
        <f t="shared" si="1"/>
        <v>#VALUE!</v>
      </c>
      <c r="F48" s="84" t="e">
        <f>IF(E48&lt;=Configuration!$D$18,Configuration!$H$18,IF(E48&lt;=Configuration!$D$17,Configuration!$H$17,IF(E48&lt;=Configuration!$D$16,Configuration!$H$16,IF(E48&gt;=Configuration!$B$15,IF(E48&gt;Configuration!$D$15,"???",Configuration!$H$15),""))))</f>
        <v>#VALUE!</v>
      </c>
    </row>
    <row r="49" spans="1:6" x14ac:dyDescent="0.25">
      <c r="A49" s="116" t="str">
        <f t="shared" si="2"/>
        <v/>
      </c>
      <c r="B49" s="116">
        <f>INDEX(Evaluations!$5:$5,,ROW(B48))</f>
        <v>0</v>
      </c>
      <c r="C49" s="116">
        <f>INDEX(Evaluations!$6:$6,,(ROW(C48)))</f>
        <v>0</v>
      </c>
      <c r="D49" s="84" t="str">
        <f>IF(Evaluations!IAV8="","",VLOOKUP($B$5,Evaluations!$G$8:$KL$399,ROW(K41)+1,FALSE))</f>
        <v/>
      </c>
      <c r="E49" s="117" t="e">
        <f t="shared" si="1"/>
        <v>#VALUE!</v>
      </c>
      <c r="F49" s="84" t="e">
        <f>IF(E49&lt;=Configuration!$D$18,Configuration!$H$18,IF(E49&lt;=Configuration!$D$17,Configuration!$H$17,IF(E49&lt;=Configuration!$D$16,Configuration!$H$16,IF(E49&gt;=Configuration!$B$15,IF(E49&gt;Configuration!$D$15,"???",Configuration!$H$15),""))))</f>
        <v>#VALUE!</v>
      </c>
    </row>
    <row r="50" spans="1:6" x14ac:dyDescent="0.25">
      <c r="A50" s="116" t="str">
        <f t="shared" si="2"/>
        <v/>
      </c>
      <c r="B50" s="116">
        <f>INDEX(Evaluations!$5:$5,,ROW(B49))</f>
        <v>0</v>
      </c>
      <c r="C50" s="116">
        <f>INDEX(Evaluations!$6:$6,,(ROW(C49)))</f>
        <v>0</v>
      </c>
      <c r="D50" s="84" t="str">
        <f>IF(Evaluations!AW$8="","",VLOOKUP($B$5,Evaluations!$G$8:$KL$399,ROW(K42)+1,FALSE))</f>
        <v/>
      </c>
      <c r="E50" s="117" t="e">
        <f t="shared" si="1"/>
        <v>#VALUE!</v>
      </c>
      <c r="F50" s="84" t="e">
        <f>IF(E50&lt;=Configuration!$D$18,Configuration!$H$18,IF(E50&lt;=Configuration!$D$17,Configuration!$H$17,IF(E50&lt;=Configuration!$D$16,Configuration!$H$16,IF(E50&gt;=Configuration!$B$15,IF(E50&gt;Configuration!$D$15,"???",Configuration!$H$15),""))))</f>
        <v>#VALUE!</v>
      </c>
    </row>
    <row r="51" spans="1:6" x14ac:dyDescent="0.25">
      <c r="A51" s="116" t="str">
        <f t="shared" si="2"/>
        <v/>
      </c>
      <c r="B51" s="116">
        <f>INDEX(Evaluations!$5:$5,,ROW(B50))</f>
        <v>0</v>
      </c>
      <c r="C51" s="116">
        <f>INDEX(Evaluations!$6:$6,,(ROW(C50)))</f>
        <v>0</v>
      </c>
      <c r="D51" s="84" t="str">
        <f>IF(Evaluations!AX$8="","",VLOOKUP($B$5,Evaluations!$G$8:$KL$399,ROW(K43)+1,FALSE))</f>
        <v/>
      </c>
      <c r="E51" s="117" t="e">
        <f t="shared" si="1"/>
        <v>#VALUE!</v>
      </c>
      <c r="F51" s="84" t="e">
        <f>IF(E51&lt;=Configuration!$D$18,Configuration!$H$18,IF(E51&lt;=Configuration!$D$17,Configuration!$H$17,IF(E51&lt;=Configuration!$D$16,Configuration!$H$16,IF(E51&gt;=Configuration!$B$15,IF(E51&gt;Configuration!$D$15,"???",Configuration!$H$15),""))))</f>
        <v>#VALUE!</v>
      </c>
    </row>
    <row r="52" spans="1:6" x14ac:dyDescent="0.25">
      <c r="A52" s="116" t="str">
        <f t="shared" si="2"/>
        <v/>
      </c>
      <c r="B52" s="116">
        <f>INDEX(Evaluations!$5:$5,,ROW(B51))</f>
        <v>0</v>
      </c>
      <c r="C52" s="116">
        <f>INDEX(Evaluations!$6:$6,,(ROW(C51)))</f>
        <v>0</v>
      </c>
      <c r="D52" s="84" t="str">
        <f>IF(Evaluations!AY$8="","",VLOOKUP($B$5,Evaluations!$G$8:$KL$399,ROW(K44)+1,FALSE))</f>
        <v/>
      </c>
      <c r="E52" s="117" t="e">
        <f t="shared" si="1"/>
        <v>#VALUE!</v>
      </c>
      <c r="F52" s="84" t="e">
        <f>IF(E52&lt;=Configuration!$D$18,Configuration!$H$18,IF(E52&lt;=Configuration!$D$17,Configuration!$H$17,IF(E52&lt;=Configuration!$D$16,Configuration!$H$16,IF(E52&gt;=Configuration!$B$15,IF(E52&gt;Configuration!$D$15,"???",Configuration!$H$15),""))))</f>
        <v>#VALUE!</v>
      </c>
    </row>
    <row r="53" spans="1:6" x14ac:dyDescent="0.25">
      <c r="A53" s="116" t="str">
        <f t="shared" si="2"/>
        <v/>
      </c>
      <c r="B53" s="116">
        <f>INDEX(Evaluations!$5:$5,,ROW(B52))</f>
        <v>0</v>
      </c>
      <c r="C53" s="116">
        <f>INDEX(Evaluations!$6:$6,,(ROW(C52)))</f>
        <v>0</v>
      </c>
      <c r="D53" s="84" t="str">
        <f>IF(Evaluations!AZ$8="","",VLOOKUP($B$5,Evaluations!$G$8:$KL$399,ROW(K45)+1,FALSE))</f>
        <v/>
      </c>
      <c r="E53" s="117" t="e">
        <f t="shared" si="1"/>
        <v>#VALUE!</v>
      </c>
      <c r="F53" s="84" t="e">
        <f>IF(E53&lt;=Configuration!$D$18,Configuration!$H$18,IF(E53&lt;=Configuration!$D$17,Configuration!$H$17,IF(E53&lt;=Configuration!$D$16,Configuration!$H$16,IF(E53&gt;=Configuration!$B$15,IF(E53&gt;Configuration!$D$15,"???",Configuration!$H$15),""))))</f>
        <v>#VALUE!</v>
      </c>
    </row>
    <row r="54" spans="1:6" x14ac:dyDescent="0.25">
      <c r="A54" s="116" t="str">
        <f t="shared" si="2"/>
        <v/>
      </c>
      <c r="B54" s="116">
        <f>INDEX(Evaluations!$5:$5,,ROW(B53))</f>
        <v>0</v>
      </c>
      <c r="C54" s="116">
        <f>INDEX(Evaluations!$6:$6,,(ROW(C53)))</f>
        <v>0</v>
      </c>
      <c r="D54" s="84">
        <f>IF(Evaluations!I$8="","",VLOOKUP($B$5,Evaluations!$G$8:$KL$399,ROW(K46)+1,FALSE))</f>
        <v>0</v>
      </c>
      <c r="E54" s="117" t="str">
        <f t="shared" si="1"/>
        <v/>
      </c>
      <c r="F54" s="84" t="str">
        <f>IF(E54&lt;=Configuration!$D$18,Configuration!$H$18,IF(E54&lt;=Configuration!$D$17,Configuration!$H$17,IF(E54&lt;=Configuration!$D$16,Configuration!$H$16,IF(E54&gt;=Configuration!$B$15,IF(E54&gt;Configuration!$D$15,"???",Configuration!$H$15),""))))</f>
        <v>???</v>
      </c>
    </row>
    <row r="55" spans="1:6" x14ac:dyDescent="0.25">
      <c r="A55" s="116" t="str">
        <f t="shared" si="2"/>
        <v/>
      </c>
      <c r="B55" s="116">
        <f>INDEX(Evaluations!$5:$5,,ROW(B54))</f>
        <v>0</v>
      </c>
      <c r="C55" s="116">
        <f>INDEX(Evaluations!$6:$6,,(ROW(C54)))</f>
        <v>0</v>
      </c>
      <c r="D55" s="84">
        <f>IF(Evaluations!I$8="","",VLOOKUP($B$5,Evaluations!$G$8:$KL$399,ROW(K47)+1,FALSE))</f>
        <v>0</v>
      </c>
      <c r="E55" s="117" t="str">
        <f t="shared" si="1"/>
        <v/>
      </c>
      <c r="F55" s="84" t="str">
        <f>IF(E55&lt;=Configuration!$D$18,Configuration!$H$18,IF(E55&lt;=Configuration!$D$17,Configuration!$H$17,IF(E55&lt;=Configuration!$D$16,Configuration!$H$16,IF(E55&gt;=Configuration!$B$15,IF(E55&gt;Configuration!$D$15,"???",Configuration!$H$15),""))))</f>
        <v>???</v>
      </c>
    </row>
    <row r="56" spans="1:6" x14ac:dyDescent="0.25">
      <c r="A56" s="116" t="str">
        <f t="shared" si="2"/>
        <v/>
      </c>
      <c r="B56" s="116">
        <f>INDEX(Evaluations!$5:$5,,ROW(B55))</f>
        <v>0</v>
      </c>
      <c r="C56" s="116">
        <f>INDEX(Evaluations!$6:$6,,(ROW(C55)))</f>
        <v>0</v>
      </c>
      <c r="D56" s="84">
        <f>IF(Evaluations!I$8="","",VLOOKUP($B$5,Evaluations!$G$8:$KL$399,ROW(K48)+1,FALSE))</f>
        <v>0</v>
      </c>
      <c r="E56" s="117" t="str">
        <f t="shared" si="1"/>
        <v/>
      </c>
      <c r="F56" s="84" t="str">
        <f>IF(E56&lt;=Configuration!$D$18,Configuration!$H$18,IF(E56&lt;=Configuration!$D$17,Configuration!$H$17,IF(E56&lt;=Configuration!$D$16,Configuration!$H$16,IF(E56&gt;=Configuration!$B$15,IF(E56&gt;Configuration!$D$15,"???",Configuration!$H$15),""))))</f>
        <v>???</v>
      </c>
    </row>
    <row r="57" spans="1:6" x14ac:dyDescent="0.25">
      <c r="A57" s="116" t="str">
        <f t="shared" si="2"/>
        <v/>
      </c>
      <c r="B57" s="116">
        <f>INDEX(Evaluations!$5:$5,,ROW(B56))</f>
        <v>0</v>
      </c>
      <c r="C57" s="116">
        <f>INDEX(Evaluations!$6:$6,,(ROW(C56)))</f>
        <v>0</v>
      </c>
      <c r="D57" s="84">
        <f>IF(Evaluations!I$8="","",VLOOKUP($B$5,Evaluations!$G$8:$KL$399,ROW(K49)+1,FALSE))</f>
        <v>0</v>
      </c>
      <c r="E57" s="117" t="str">
        <f t="shared" si="1"/>
        <v/>
      </c>
      <c r="F57" s="84" t="str">
        <f>IF(E57&lt;=Configuration!$D$18,Configuration!$H$18,IF(E57&lt;=Configuration!$D$17,Configuration!$H$17,IF(E57&lt;=Configuration!$D$16,Configuration!$H$16,IF(E57&gt;=Configuration!$B$15,IF(E57&gt;Configuration!$D$15,"???",Configuration!$H$15),""))))</f>
        <v>???</v>
      </c>
    </row>
    <row r="58" spans="1:6" x14ac:dyDescent="0.25">
      <c r="A58" s="116" t="str">
        <f t="shared" si="2"/>
        <v/>
      </c>
      <c r="B58" s="116">
        <f>INDEX(Evaluations!$5:$5,,ROW(B57))</f>
        <v>0</v>
      </c>
      <c r="C58" s="116">
        <f>INDEX(Evaluations!$6:$6,,(ROW(C57)))</f>
        <v>0</v>
      </c>
      <c r="D58" s="84">
        <f>IF(Evaluations!I$8="","",VLOOKUP($B$5,Evaluations!$G$8:$KL$399,ROW(K50)+1,FALSE))</f>
        <v>0</v>
      </c>
      <c r="E58" s="117" t="str">
        <f t="shared" si="1"/>
        <v/>
      </c>
      <c r="F58" s="84" t="str">
        <f>IF(E58&lt;=Configuration!$D$18,Configuration!$H$18,IF(E58&lt;=Configuration!$D$17,Configuration!$H$17,IF(E58&lt;=Configuration!$D$16,Configuration!$H$16,IF(E58&gt;=Configuration!$B$15,IF(E58&gt;Configuration!$D$15,"???",Configuration!$H$15),""))))</f>
        <v>???</v>
      </c>
    </row>
    <row r="59" spans="1:6" x14ac:dyDescent="0.25">
      <c r="A59" s="116" t="str">
        <f t="shared" si="2"/>
        <v/>
      </c>
      <c r="B59" s="116">
        <f>INDEX(Evaluations!$5:$5,,ROW(B58))</f>
        <v>0</v>
      </c>
      <c r="C59" s="116">
        <f>INDEX(Evaluations!$6:$6,,(ROW(C58)))</f>
        <v>0</v>
      </c>
      <c r="D59" s="84">
        <f>IF(Evaluations!I$8="","",VLOOKUP($B$5,Evaluations!$G$8:$KL$399,ROW(K51)+1,FALSE))</f>
        <v>0</v>
      </c>
      <c r="E59" s="117" t="str">
        <f t="shared" si="1"/>
        <v/>
      </c>
      <c r="F59" s="84" t="str">
        <f>IF(E59&lt;=Configuration!$D$18,Configuration!$H$18,IF(E59&lt;=Configuration!$D$17,Configuration!$H$17,IF(E59&lt;=Configuration!$D$16,Configuration!$H$16,IF(E59&gt;=Configuration!$B$15,IF(E59&gt;Configuration!$D$15,"???",Configuration!$H$15),""))))</f>
        <v>???</v>
      </c>
    </row>
    <row r="60" spans="1:6" x14ac:dyDescent="0.25">
      <c r="A60" s="116" t="str">
        <f t="shared" si="2"/>
        <v/>
      </c>
      <c r="B60" s="116">
        <f>INDEX(Evaluations!$5:$5,,ROW(B59))</f>
        <v>0</v>
      </c>
      <c r="C60" s="116">
        <f>INDEX(Evaluations!$6:$6,,(ROW(C59)))</f>
        <v>0</v>
      </c>
      <c r="D60" s="84">
        <f>IF(Evaluations!I$8="","",VLOOKUP($B$5,Evaluations!$G$8:$KL$399,ROW(K52)+1,FALSE))</f>
        <v>0</v>
      </c>
      <c r="E60" s="117" t="str">
        <f t="shared" si="1"/>
        <v/>
      </c>
      <c r="F60" s="84" t="str">
        <f>IF(E60&lt;=Configuration!$D$18,Configuration!$H$18,IF(E60&lt;=Configuration!$D$17,Configuration!$H$17,IF(E60&lt;=Configuration!$D$16,Configuration!$H$16,IF(E60&gt;=Configuration!$B$15,IF(E60&gt;Configuration!$D$15,"???",Configuration!$H$15),""))))</f>
        <v>???</v>
      </c>
    </row>
    <row r="61" spans="1:6" x14ac:dyDescent="0.25">
      <c r="A61" s="116" t="str">
        <f t="shared" si="2"/>
        <v/>
      </c>
      <c r="B61" s="116">
        <f>INDEX(Evaluations!$5:$5,,ROW(B60))</f>
        <v>0</v>
      </c>
      <c r="C61" s="116">
        <f>INDEX(Evaluations!$6:$6,,(ROW(C60)))</f>
        <v>0</v>
      </c>
      <c r="D61" s="84">
        <f>IF(Evaluations!I$8="","",VLOOKUP($B$5,Evaluations!$G$8:$KL$399,ROW(K53)+1,FALSE))</f>
        <v>0</v>
      </c>
      <c r="E61" s="117" t="str">
        <f t="shared" si="1"/>
        <v/>
      </c>
      <c r="F61" s="84" t="str">
        <f>IF(E61&lt;=Configuration!$D$18,Configuration!$H$18,IF(E61&lt;=Configuration!$D$17,Configuration!$H$17,IF(E61&lt;=Configuration!$D$16,Configuration!$H$16,IF(E61&gt;=Configuration!$B$15,IF(E61&gt;Configuration!$D$15,"???",Configuration!$H$15),""))))</f>
        <v>???</v>
      </c>
    </row>
    <row r="62" spans="1:6" x14ac:dyDescent="0.25">
      <c r="A62" s="116" t="str">
        <f t="shared" si="2"/>
        <v/>
      </c>
      <c r="B62" s="116">
        <f>INDEX(Evaluations!$5:$5,,ROW(B61))</f>
        <v>0</v>
      </c>
      <c r="C62" s="116">
        <f>INDEX(Evaluations!$6:$6,,(ROW(C61)))</f>
        <v>0</v>
      </c>
      <c r="D62" s="84">
        <f>IF(Evaluations!I$8="","",VLOOKUP($B$5,Evaluations!$G$8:$KL$399,ROW(K54)+1,FALSE))</f>
        <v>0</v>
      </c>
      <c r="E62" s="117" t="str">
        <f t="shared" si="1"/>
        <v/>
      </c>
      <c r="F62" s="84" t="str">
        <f>IF(E62&lt;=Configuration!$D$18,Configuration!$H$18,IF(E62&lt;=Configuration!$D$17,Configuration!$H$17,IF(E62&lt;=Configuration!$D$16,Configuration!$H$16,IF(E62&gt;=Configuration!$B$15,IF(E62&gt;Configuration!$D$15,"???",Configuration!$H$15),""))))</f>
        <v>???</v>
      </c>
    </row>
    <row r="63" spans="1:6" x14ac:dyDescent="0.25">
      <c r="A63" s="116" t="str">
        <f t="shared" si="2"/>
        <v/>
      </c>
      <c r="B63" s="116">
        <f>INDEX(Evaluations!$5:$5,,ROW(B62))</f>
        <v>0</v>
      </c>
      <c r="C63" s="116">
        <f>INDEX(Evaluations!$6:$6,,(ROW(C62)))</f>
        <v>0</v>
      </c>
      <c r="D63" s="84">
        <f>IF(Evaluations!I$8="","",VLOOKUP($B$5,Evaluations!$G$8:$KL$399,ROW(K55)+1,FALSE))</f>
        <v>0</v>
      </c>
      <c r="E63" s="117" t="str">
        <f t="shared" si="1"/>
        <v/>
      </c>
      <c r="F63" s="84" t="str">
        <f>IF(E63&lt;=Configuration!$D$18,Configuration!$H$18,IF(E63&lt;=Configuration!$D$17,Configuration!$H$17,IF(E63&lt;=Configuration!$D$16,Configuration!$H$16,IF(E63&gt;=Configuration!$B$15,IF(E63&gt;Configuration!$D$15,"???",Configuration!$H$15),""))))</f>
        <v>???</v>
      </c>
    </row>
    <row r="64" spans="1:6" x14ac:dyDescent="0.25">
      <c r="A64" s="116" t="str">
        <f t="shared" si="2"/>
        <v/>
      </c>
      <c r="B64" s="116">
        <f>INDEX(Evaluations!$5:$5,,ROW(B63))</f>
        <v>0</v>
      </c>
      <c r="C64" s="116">
        <f>INDEX(Evaluations!$6:$6,,(ROW(C63)))</f>
        <v>0</v>
      </c>
      <c r="D64" s="84">
        <f>IF(Evaluations!I$8="","",VLOOKUP($B$5,Evaluations!$G$8:$KL$399,ROW(K56)+1,FALSE))</f>
        <v>0</v>
      </c>
      <c r="E64" s="117" t="str">
        <f t="shared" si="1"/>
        <v/>
      </c>
      <c r="F64" s="84" t="str">
        <f>IF(E64&lt;=Configuration!$D$18,Configuration!$H$18,IF(E64&lt;=Configuration!$D$17,Configuration!$H$17,IF(E64&lt;=Configuration!$D$16,Configuration!$H$16,IF(E64&gt;=Configuration!$B$15,IF(E64&gt;Configuration!$D$15,"???",Configuration!$H$15),""))))</f>
        <v>???</v>
      </c>
    </row>
    <row r="65" spans="1:6" x14ac:dyDescent="0.25">
      <c r="A65" s="116" t="str">
        <f t="shared" si="2"/>
        <v/>
      </c>
      <c r="B65" s="116">
        <f>INDEX(Evaluations!$5:$5,,ROW(B64))</f>
        <v>0</v>
      </c>
      <c r="C65" s="116">
        <f>INDEX(Evaluations!$6:$6,,(ROW(C64)))</f>
        <v>0</v>
      </c>
      <c r="D65" s="84">
        <f>IF(Evaluations!I$8="","",VLOOKUP($B$5,Evaluations!$G$8:$KL$399,ROW(K57)+1,FALSE))</f>
        <v>0</v>
      </c>
      <c r="E65" s="117" t="str">
        <f t="shared" si="1"/>
        <v/>
      </c>
      <c r="F65" s="84" t="str">
        <f>IF(E65&lt;=Configuration!$D$18,Configuration!$H$18,IF(E65&lt;=Configuration!$D$17,Configuration!$H$17,IF(E65&lt;=Configuration!$D$16,Configuration!$H$16,IF(E65&gt;=Configuration!$B$15,IF(E65&gt;Configuration!$D$15,"???",Configuration!$H$15),""))))</f>
        <v>???</v>
      </c>
    </row>
    <row r="66" spans="1:6" x14ac:dyDescent="0.25">
      <c r="A66" s="116" t="str">
        <f t="shared" si="2"/>
        <v/>
      </c>
      <c r="B66" s="116">
        <f>INDEX(Evaluations!$5:$5,,ROW(B65))</f>
        <v>0</v>
      </c>
      <c r="C66" s="116">
        <f>INDEX(Evaluations!$6:$6,,(ROW(C65)))</f>
        <v>0</v>
      </c>
      <c r="D66" s="84">
        <f>IF(Evaluations!I$8="","",VLOOKUP($B$5,Evaluations!$G$8:$KL$399,ROW(K58)+1,FALSE))</f>
        <v>0</v>
      </c>
      <c r="E66" s="117" t="str">
        <f t="shared" si="1"/>
        <v/>
      </c>
      <c r="F66" s="84" t="str">
        <f>IF(E66&lt;=Configuration!$D$18,Configuration!$H$18,IF(E66&lt;=Configuration!$D$17,Configuration!$H$17,IF(E66&lt;=Configuration!$D$16,Configuration!$H$16,IF(E66&gt;=Configuration!$B$15,IF(E66&gt;Configuration!$D$15,"???",Configuration!$H$15),""))))</f>
        <v>???</v>
      </c>
    </row>
    <row r="67" spans="1:6" x14ac:dyDescent="0.25">
      <c r="A67" s="116" t="str">
        <f t="shared" si="2"/>
        <v/>
      </c>
      <c r="B67" s="116">
        <f>INDEX(Evaluations!$5:$5,,ROW(B66))</f>
        <v>0</v>
      </c>
      <c r="C67" s="116">
        <f>INDEX(Evaluations!$6:$6,,(ROW(C66)))</f>
        <v>0</v>
      </c>
      <c r="D67" s="84">
        <f>IF(Evaluations!I$8="","",VLOOKUP($B$5,Evaluations!$G$8:$KL$399,ROW(K59)+1,FALSE))</f>
        <v>0</v>
      </c>
      <c r="E67" s="117" t="str">
        <f t="shared" si="1"/>
        <v/>
      </c>
      <c r="F67" s="84" t="str">
        <f>IF(E67&lt;=Configuration!$D$18,Configuration!$H$18,IF(E67&lt;=Configuration!$D$17,Configuration!$H$17,IF(E67&lt;=Configuration!$D$16,Configuration!$H$16,IF(E67&gt;=Configuration!$B$15,IF(E67&gt;Configuration!$D$15,"???",Configuration!$H$15),""))))</f>
        <v>???</v>
      </c>
    </row>
    <row r="68" spans="1:6" x14ac:dyDescent="0.25">
      <c r="A68" s="116" t="str">
        <f t="shared" si="2"/>
        <v/>
      </c>
      <c r="B68" s="116">
        <f>INDEX(Evaluations!$5:$5,,ROW(B67))</f>
        <v>0</v>
      </c>
      <c r="C68" s="116">
        <f>INDEX(Evaluations!$6:$6,,(ROW(C67)))</f>
        <v>0</v>
      </c>
      <c r="D68" s="84">
        <f>IF(Evaluations!I$8="","",VLOOKUP($B$5,Evaluations!$G$8:$KL$399,ROW(K60)+1,FALSE))</f>
        <v>0</v>
      </c>
      <c r="E68" s="117" t="str">
        <f t="shared" si="1"/>
        <v/>
      </c>
      <c r="F68" s="84" t="str">
        <f>IF(E68&lt;=Configuration!$D$18,Configuration!$H$18,IF(E68&lt;=Configuration!$D$17,Configuration!$H$17,IF(E68&lt;=Configuration!$D$16,Configuration!$H$16,IF(E68&gt;=Configuration!$B$15,IF(E68&gt;Configuration!$D$15,"???",Configuration!$H$15),""))))</f>
        <v>???</v>
      </c>
    </row>
    <row r="69" spans="1:6" x14ac:dyDescent="0.25">
      <c r="A69" s="116" t="str">
        <f t="shared" si="2"/>
        <v/>
      </c>
      <c r="B69" s="116">
        <f>INDEX(Evaluations!$5:$5,,ROW(B68))</f>
        <v>0</v>
      </c>
      <c r="C69" s="116">
        <f>INDEX(Evaluations!$6:$6,,(ROW(C68)))</f>
        <v>0</v>
      </c>
      <c r="D69" s="84">
        <f>IF(Evaluations!I$8="","",VLOOKUP($B$5,Evaluations!$G$8:$KL$399,ROW(K61)+1,FALSE))</f>
        <v>0</v>
      </c>
      <c r="E69" s="117" t="str">
        <f t="shared" si="1"/>
        <v/>
      </c>
      <c r="F69" s="84" t="str">
        <f>IF(E69&lt;=Configuration!$D$18,Configuration!$H$18,IF(E69&lt;=Configuration!$D$17,Configuration!$H$17,IF(E69&lt;=Configuration!$D$16,Configuration!$H$16,IF(E69&gt;=Configuration!$B$15,IF(E69&gt;Configuration!$D$15,"???",Configuration!$H$15),""))))</f>
        <v>???</v>
      </c>
    </row>
    <row r="70" spans="1:6" x14ac:dyDescent="0.25">
      <c r="A70" s="116" t="str">
        <f t="shared" si="2"/>
        <v/>
      </c>
      <c r="B70" s="116">
        <f>INDEX(Evaluations!$5:$5,,ROW(B69))</f>
        <v>0</v>
      </c>
      <c r="C70" s="116">
        <f>INDEX(Evaluations!$6:$6,,(ROW(C69)))</f>
        <v>0</v>
      </c>
      <c r="D70" s="84">
        <f>IF(Evaluations!I$8="","",VLOOKUP($B$5,Evaluations!$G$8:$KL$399,ROW(K62)+1,FALSE))</f>
        <v>0</v>
      </c>
      <c r="E70" s="117" t="str">
        <f t="shared" si="1"/>
        <v/>
      </c>
      <c r="F70" s="84" t="str">
        <f>IF(E70&lt;=Configuration!$D$18,Configuration!$H$18,IF(E70&lt;=Configuration!$D$17,Configuration!$H$17,IF(E70&lt;=Configuration!$D$16,Configuration!$H$16,IF(E70&gt;=Configuration!$B$15,IF(E70&gt;Configuration!$D$15,"???",Configuration!$H$15),""))))</f>
        <v>???</v>
      </c>
    </row>
    <row r="71" spans="1:6" x14ac:dyDescent="0.25">
      <c r="A71" s="116" t="str">
        <f t="shared" si="2"/>
        <v/>
      </c>
      <c r="B71" s="116">
        <f>INDEX(Evaluations!$5:$5,,ROW(B70))</f>
        <v>0</v>
      </c>
      <c r="C71" s="116">
        <f>INDEX(Evaluations!$6:$6,,(ROW(C70)))</f>
        <v>0</v>
      </c>
      <c r="D71" s="84">
        <f>IF(Evaluations!I$8="","",VLOOKUP($B$5,Evaluations!$G$8:$KL$399,ROW(K63)+1,FALSE))</f>
        <v>0</v>
      </c>
      <c r="E71" s="117" t="str">
        <f t="shared" si="1"/>
        <v/>
      </c>
      <c r="F71" s="84" t="str">
        <f>IF(E71&lt;=Configuration!$D$18,Configuration!$H$18,IF(E71&lt;=Configuration!$D$17,Configuration!$H$17,IF(E71&lt;=Configuration!$D$16,Configuration!$H$16,IF(E71&gt;=Configuration!$B$15,IF(E71&gt;Configuration!$D$15,"???",Configuration!$H$15),""))))</f>
        <v>???</v>
      </c>
    </row>
    <row r="72" spans="1:6" x14ac:dyDescent="0.25">
      <c r="A72" s="116" t="str">
        <f t="shared" si="2"/>
        <v/>
      </c>
      <c r="B72" s="116">
        <f>INDEX(Evaluations!$5:$5,,ROW(B71))</f>
        <v>0</v>
      </c>
      <c r="C72" s="116">
        <f>INDEX(Evaluations!$6:$6,,(ROW(C71)))</f>
        <v>0</v>
      </c>
      <c r="D72" s="84">
        <f>IF(Evaluations!I$8="","",VLOOKUP($B$5,Evaluations!$G$8:$KL$399,ROW(K64)+1,FALSE))</f>
        <v>0</v>
      </c>
      <c r="E72" s="117" t="str">
        <f t="shared" si="1"/>
        <v/>
      </c>
      <c r="F72" s="84" t="str">
        <f>IF(E72&lt;=Configuration!$D$18,Configuration!$H$18,IF(E72&lt;=Configuration!$D$17,Configuration!$H$17,IF(E72&lt;=Configuration!$D$16,Configuration!$H$16,IF(E72&gt;=Configuration!$B$15,IF(E72&gt;Configuration!$D$15,"???",Configuration!$H$15),""))))</f>
        <v>???</v>
      </c>
    </row>
    <row r="73" spans="1:6" x14ac:dyDescent="0.25">
      <c r="A73" s="116" t="str">
        <f t="shared" si="2"/>
        <v/>
      </c>
      <c r="B73" s="116">
        <f>INDEX(Evaluations!$5:$5,,ROW(B72))</f>
        <v>0</v>
      </c>
      <c r="C73" s="116">
        <f>INDEX(Evaluations!$6:$6,,(ROW(C72)))</f>
        <v>0</v>
      </c>
      <c r="D73" s="84">
        <f>IF(Evaluations!I$8="","",VLOOKUP($B$5,Evaluations!$G$8:$KL$399,ROW(K65)+1,FALSE))</f>
        <v>0</v>
      </c>
      <c r="E73" s="117" t="str">
        <f t="shared" si="1"/>
        <v/>
      </c>
      <c r="F73" s="84" t="str">
        <f>IF(E73&lt;=Configuration!$D$18,Configuration!$H$18,IF(E73&lt;=Configuration!$D$17,Configuration!$H$17,IF(E73&lt;=Configuration!$D$16,Configuration!$H$16,IF(E73&gt;=Configuration!$B$15,IF(E73&gt;Configuration!$D$15,"???",Configuration!$H$15),""))))</f>
        <v>???</v>
      </c>
    </row>
    <row r="74" spans="1:6" x14ac:dyDescent="0.25">
      <c r="A74" s="116" t="str">
        <f t="shared" si="2"/>
        <v/>
      </c>
      <c r="B74" s="116">
        <f>INDEX(Evaluations!$5:$5,,ROW(B73))</f>
        <v>0</v>
      </c>
      <c r="C74" s="116">
        <f>INDEX(Evaluations!$6:$6,,(ROW(C73)))</f>
        <v>0</v>
      </c>
      <c r="D74" s="84">
        <f>IF(Evaluations!I$8="","",VLOOKUP($B$5,Evaluations!$G$8:$KL$399,ROW(K66)+1,FALSE))</f>
        <v>0</v>
      </c>
      <c r="E74" s="117" t="str">
        <f t="shared" si="1"/>
        <v/>
      </c>
      <c r="F74" s="84" t="str">
        <f>IF(E74&lt;=Configuration!$D$18,Configuration!$H$18,IF(E74&lt;=Configuration!$D$17,Configuration!$H$17,IF(E74&lt;=Configuration!$D$16,Configuration!$H$16,IF(E74&gt;=Configuration!$B$15,IF(E74&gt;Configuration!$D$15,"???",Configuration!$H$15),""))))</f>
        <v>???</v>
      </c>
    </row>
    <row r="75" spans="1:6" x14ac:dyDescent="0.25">
      <c r="A75" s="116" t="str">
        <f t="shared" ref="A75:A100" si="3">IF(B75=0,"",ROW(A66))</f>
        <v/>
      </c>
      <c r="B75" s="116">
        <f>INDEX(Evaluations!$5:$5,,ROW(B74))</f>
        <v>0</v>
      </c>
      <c r="C75" s="116">
        <f>INDEX(Evaluations!$6:$6,,(ROW(C74)))</f>
        <v>0</v>
      </c>
      <c r="D75" s="84">
        <f>IF(Evaluations!I$8="","",VLOOKUP($B$5,Evaluations!$G$8:$KL$399,ROW(K67)+1,FALSE))</f>
        <v>0</v>
      </c>
      <c r="E75" s="117" t="str">
        <f t="shared" ref="E75:E100" si="4">IF(AND(D75=0,C75=0),"",D75/$E$6)</f>
        <v/>
      </c>
      <c r="F75" s="84" t="str">
        <f>IF(E75&lt;=Configuration!$D$18,Configuration!$H$18,IF(E75&lt;=Configuration!$D$17,Configuration!$H$17,IF(E75&lt;=Configuration!$D$16,Configuration!$H$16,IF(E75&gt;=Configuration!$B$15,IF(E75&gt;Configuration!$D$15,"???",Configuration!$H$15),""))))</f>
        <v>???</v>
      </c>
    </row>
    <row r="76" spans="1:6" x14ac:dyDescent="0.25">
      <c r="A76" s="116" t="str">
        <f t="shared" si="3"/>
        <v/>
      </c>
      <c r="B76" s="116">
        <f>INDEX(Evaluations!$5:$5,,ROW(B75))</f>
        <v>0</v>
      </c>
      <c r="C76" s="116">
        <f>INDEX(Evaluations!$6:$6,,(ROW(C75)))</f>
        <v>0</v>
      </c>
      <c r="D76" s="84">
        <f>IF(Evaluations!I$8="","",VLOOKUP($B$5,Evaluations!$G$8:$KL$399,ROW(K68)+1,FALSE))</f>
        <v>0</v>
      </c>
      <c r="E76" s="117" t="str">
        <f t="shared" si="4"/>
        <v/>
      </c>
      <c r="F76" s="84" t="str">
        <f>IF(E76&lt;=Configuration!$D$18,Configuration!$H$18,IF(E76&lt;=Configuration!$D$17,Configuration!$H$17,IF(E76&lt;=Configuration!$D$16,Configuration!$H$16,IF(E76&gt;=Configuration!$B$15,IF(E76&gt;Configuration!$D$15,"???",Configuration!$H$15),""))))</f>
        <v>???</v>
      </c>
    </row>
    <row r="77" spans="1:6" x14ac:dyDescent="0.25">
      <c r="A77" s="116" t="str">
        <f t="shared" si="3"/>
        <v/>
      </c>
      <c r="B77" s="116">
        <f>INDEX(Evaluations!$5:$5,,ROW(B76))</f>
        <v>0</v>
      </c>
      <c r="C77" s="116">
        <f>INDEX(Evaluations!$6:$6,,(ROW(C76)))</f>
        <v>0</v>
      </c>
      <c r="D77" s="84">
        <f>IF(Evaluations!I$8="","",VLOOKUP($B$5,Evaluations!$G$8:$KL$399,ROW(K69)+1,FALSE))</f>
        <v>0</v>
      </c>
      <c r="E77" s="117" t="str">
        <f t="shared" si="4"/>
        <v/>
      </c>
      <c r="F77" s="84" t="str">
        <f>IF(E77&lt;=Configuration!$D$18,Configuration!$H$18,IF(E77&lt;=Configuration!$D$17,Configuration!$H$17,IF(E77&lt;=Configuration!$D$16,Configuration!$H$16,IF(E77&gt;=Configuration!$B$15,IF(E77&gt;Configuration!$D$15,"???",Configuration!$H$15),""))))</f>
        <v>???</v>
      </c>
    </row>
    <row r="78" spans="1:6" x14ac:dyDescent="0.25">
      <c r="A78" s="116" t="str">
        <f t="shared" si="3"/>
        <v/>
      </c>
      <c r="B78" s="116">
        <f>INDEX(Evaluations!$5:$5,,ROW(B77))</f>
        <v>0</v>
      </c>
      <c r="C78" s="116">
        <f>INDEX(Evaluations!$6:$6,,(ROW(C77)))</f>
        <v>0</v>
      </c>
      <c r="D78" s="84">
        <f>IF(Evaluations!I$8="","",VLOOKUP($B$5,Evaluations!$G$8:$KL$399,ROW(K70)+1,FALSE))</f>
        <v>0</v>
      </c>
      <c r="E78" s="117" t="str">
        <f t="shared" si="4"/>
        <v/>
      </c>
      <c r="F78" s="84" t="str">
        <f>IF(E78&lt;=Configuration!$D$18,Configuration!$H$18,IF(E78&lt;=Configuration!$D$17,Configuration!$H$17,IF(E78&lt;=Configuration!$D$16,Configuration!$H$16,IF(E78&gt;=Configuration!$B$15,IF(E78&gt;Configuration!$D$15,"???",Configuration!$H$15),""))))</f>
        <v>???</v>
      </c>
    </row>
    <row r="79" spans="1:6" x14ac:dyDescent="0.25">
      <c r="A79" s="116" t="str">
        <f t="shared" si="3"/>
        <v/>
      </c>
      <c r="B79" s="116">
        <f>INDEX(Evaluations!$5:$5,,ROW(B78))</f>
        <v>0</v>
      </c>
      <c r="C79" s="116">
        <f>INDEX(Evaluations!$6:$6,,(ROW(C78)))</f>
        <v>0</v>
      </c>
      <c r="D79" s="84">
        <f>IF(Evaluations!I$8="","",VLOOKUP($B$5,Evaluations!$G$8:$KL$399,ROW(K71)+1,FALSE))</f>
        <v>0</v>
      </c>
      <c r="E79" s="117" t="str">
        <f t="shared" si="4"/>
        <v/>
      </c>
      <c r="F79" s="84" t="str">
        <f>IF(E79&lt;=Configuration!$D$18,Configuration!$H$18,IF(E79&lt;=Configuration!$D$17,Configuration!$H$17,IF(E79&lt;=Configuration!$D$16,Configuration!$H$16,IF(E79&gt;=Configuration!$B$15,IF(E79&gt;Configuration!$D$15,"???",Configuration!$H$15),""))))</f>
        <v>???</v>
      </c>
    </row>
    <row r="80" spans="1:6" x14ac:dyDescent="0.25">
      <c r="A80" s="116" t="str">
        <f t="shared" si="3"/>
        <v/>
      </c>
      <c r="B80" s="116">
        <f>INDEX(Evaluations!$5:$5,,ROW(B79))</f>
        <v>0</v>
      </c>
      <c r="C80" s="116">
        <f>INDEX(Evaluations!$6:$6,,(ROW(C79)))</f>
        <v>0</v>
      </c>
      <c r="D80" s="84">
        <f>IF(Evaluations!I$8="","",VLOOKUP($B$5,Evaluations!$G$8:$KL$399,ROW(K72)+1,FALSE))</f>
        <v>0</v>
      </c>
      <c r="E80" s="117" t="str">
        <f t="shared" si="4"/>
        <v/>
      </c>
      <c r="F80" s="84" t="str">
        <f>IF(E80&lt;=Configuration!$D$18,Configuration!$H$18,IF(E80&lt;=Configuration!$D$17,Configuration!$H$17,IF(E80&lt;=Configuration!$D$16,Configuration!$H$16,IF(E80&gt;=Configuration!$B$15,IF(E80&gt;Configuration!$D$15,"???",Configuration!$H$15),""))))</f>
        <v>???</v>
      </c>
    </row>
    <row r="81" spans="1:6" x14ac:dyDescent="0.25">
      <c r="A81" s="116" t="str">
        <f t="shared" si="3"/>
        <v/>
      </c>
      <c r="B81" s="116">
        <f>INDEX(Evaluations!$5:$5,,ROW(B80))</f>
        <v>0</v>
      </c>
      <c r="C81" s="116">
        <f>INDEX(Evaluations!$6:$6,,(ROW(C80)))</f>
        <v>0</v>
      </c>
      <c r="D81" s="84">
        <f>IF(Evaluations!I$8="","",VLOOKUP($B$5,Evaluations!$G$8:$KL$399,ROW(K73)+1,FALSE))</f>
        <v>0</v>
      </c>
      <c r="E81" s="117" t="str">
        <f t="shared" si="4"/>
        <v/>
      </c>
      <c r="F81" s="84" t="str">
        <f>IF(E81&lt;=Configuration!$D$18,Configuration!$H$18,IF(E81&lt;=Configuration!$D$17,Configuration!$H$17,IF(E81&lt;=Configuration!$D$16,Configuration!$H$16,IF(E81&gt;=Configuration!$B$15,IF(E81&gt;Configuration!$D$15,"???",Configuration!$H$15),""))))</f>
        <v>???</v>
      </c>
    </row>
    <row r="82" spans="1:6" x14ac:dyDescent="0.25">
      <c r="A82" s="116" t="str">
        <f t="shared" si="3"/>
        <v/>
      </c>
      <c r="B82" s="116">
        <f>INDEX(Evaluations!$5:$5,,ROW(B81))</f>
        <v>0</v>
      </c>
      <c r="C82" s="116">
        <f>INDEX(Evaluations!$6:$6,,(ROW(C81)))</f>
        <v>0</v>
      </c>
      <c r="D82" s="84">
        <f>IF(Evaluations!I$8="","",VLOOKUP($B$5,Evaluations!$G$8:$KL$399,ROW(K74)+1,FALSE))</f>
        <v>0</v>
      </c>
      <c r="E82" s="117" t="str">
        <f t="shared" si="4"/>
        <v/>
      </c>
      <c r="F82" s="84" t="str">
        <f>IF(E82&lt;=Configuration!$D$18,Configuration!$H$18,IF(E82&lt;=Configuration!$D$17,Configuration!$H$17,IF(E82&lt;=Configuration!$D$16,Configuration!$H$16,IF(E82&gt;=Configuration!$B$15,IF(E82&gt;Configuration!$D$15,"???",Configuration!$H$15),""))))</f>
        <v>???</v>
      </c>
    </row>
    <row r="83" spans="1:6" x14ac:dyDescent="0.25">
      <c r="A83" s="116" t="str">
        <f t="shared" si="3"/>
        <v/>
      </c>
      <c r="B83" s="116">
        <f>INDEX(Evaluations!$5:$5,,ROW(B82))</f>
        <v>0</v>
      </c>
      <c r="C83" s="116">
        <f>INDEX(Evaluations!$6:$6,,(ROW(C82)))</f>
        <v>0</v>
      </c>
      <c r="D83" s="84">
        <f>IF(Evaluations!I$8="","",VLOOKUP($B$5,Evaluations!$G$8:$KL$399,ROW(K75)+1,FALSE))</f>
        <v>0</v>
      </c>
      <c r="E83" s="117" t="str">
        <f t="shared" si="4"/>
        <v/>
      </c>
      <c r="F83" s="84" t="str">
        <f>IF(E83&lt;=Configuration!$D$18,Configuration!$H$18,IF(E83&lt;=Configuration!$D$17,Configuration!$H$17,IF(E83&lt;=Configuration!$D$16,Configuration!$H$16,IF(E83&gt;=Configuration!$B$15,IF(E83&gt;Configuration!$D$15,"???",Configuration!$H$15),""))))</f>
        <v>???</v>
      </c>
    </row>
    <row r="84" spans="1:6" x14ac:dyDescent="0.25">
      <c r="A84" s="116" t="str">
        <f t="shared" si="3"/>
        <v/>
      </c>
      <c r="B84" s="116">
        <f>INDEX(Evaluations!$5:$5,,ROW(B83))</f>
        <v>0</v>
      </c>
      <c r="C84" s="116">
        <f>INDEX(Evaluations!$6:$6,,(ROW(C83)))</f>
        <v>0</v>
      </c>
      <c r="D84" s="84">
        <f>IF(Evaluations!I$8="","",VLOOKUP($B$5,Evaluations!$G$8:$KL$399,ROW(K76)+1,FALSE))</f>
        <v>0</v>
      </c>
      <c r="E84" s="117" t="str">
        <f t="shared" si="4"/>
        <v/>
      </c>
      <c r="F84" s="84" t="str">
        <f>IF(E84&lt;=Configuration!$D$18,Configuration!$H$18,IF(E84&lt;=Configuration!$D$17,Configuration!$H$17,IF(E84&lt;=Configuration!$D$16,Configuration!$H$16,IF(E84&gt;=Configuration!$B$15,IF(E84&gt;Configuration!$D$15,"???",Configuration!$H$15),""))))</f>
        <v>???</v>
      </c>
    </row>
    <row r="85" spans="1:6" x14ac:dyDescent="0.25">
      <c r="A85" s="116" t="str">
        <f t="shared" si="3"/>
        <v/>
      </c>
      <c r="B85" s="116">
        <f>INDEX(Evaluations!$5:$5,,ROW(B84))</f>
        <v>0</v>
      </c>
      <c r="C85" s="116">
        <f>INDEX(Evaluations!$6:$6,,(ROW(C84)))</f>
        <v>0</v>
      </c>
      <c r="D85" s="84">
        <f>IF(Evaluations!I$8="","",VLOOKUP($B$5,Evaluations!$G$8:$KL$399,ROW(K77)+1,FALSE))</f>
        <v>0</v>
      </c>
      <c r="E85" s="117" t="str">
        <f t="shared" si="4"/>
        <v/>
      </c>
      <c r="F85" s="84" t="str">
        <f>IF(E85&lt;=Configuration!$D$18,Configuration!$H$18,IF(E85&lt;=Configuration!$D$17,Configuration!$H$17,IF(E85&lt;=Configuration!$D$16,Configuration!$H$16,IF(E85&gt;=Configuration!$B$15,IF(E85&gt;Configuration!$D$15,"???",Configuration!$H$15),""))))</f>
        <v>???</v>
      </c>
    </row>
    <row r="86" spans="1:6" x14ac:dyDescent="0.25">
      <c r="A86" s="116" t="str">
        <f t="shared" si="3"/>
        <v/>
      </c>
      <c r="B86" s="116">
        <f>INDEX(Evaluations!$5:$5,,ROW(B85))</f>
        <v>0</v>
      </c>
      <c r="C86" s="116">
        <f>INDEX(Evaluations!$6:$6,,(ROW(C85)))</f>
        <v>0</v>
      </c>
      <c r="D86" s="84">
        <f>IF(Evaluations!I$8="","",VLOOKUP($B$5,Evaluations!$G$8:$KL$399,ROW(K78)+1,FALSE))</f>
        <v>0</v>
      </c>
      <c r="E86" s="117" t="str">
        <f t="shared" si="4"/>
        <v/>
      </c>
      <c r="F86" s="84" t="str">
        <f>IF(E86&lt;=Configuration!$D$18,Configuration!$H$18,IF(E86&lt;=Configuration!$D$17,Configuration!$H$17,IF(E86&lt;=Configuration!$D$16,Configuration!$H$16,IF(E86&gt;=Configuration!$B$15,IF(E86&gt;Configuration!$D$15,"???",Configuration!$H$15),""))))</f>
        <v>???</v>
      </c>
    </row>
    <row r="87" spans="1:6" x14ac:dyDescent="0.25">
      <c r="A87" s="116" t="str">
        <f t="shared" si="3"/>
        <v/>
      </c>
      <c r="B87" s="116">
        <f>INDEX(Evaluations!$5:$5,,ROW(B86))</f>
        <v>0</v>
      </c>
      <c r="C87" s="116">
        <f>INDEX(Evaluations!$6:$6,,(ROW(C86)))</f>
        <v>0</v>
      </c>
      <c r="D87" s="84">
        <f>IF(Evaluations!I$8="","",VLOOKUP($B$5,Evaluations!$G$8:$KL$399,ROW(K79)+1,FALSE))</f>
        <v>0</v>
      </c>
      <c r="E87" s="117" t="str">
        <f t="shared" si="4"/>
        <v/>
      </c>
      <c r="F87" s="84" t="str">
        <f>IF(E87&lt;=Configuration!$D$18,Configuration!$H$18,IF(E87&lt;=Configuration!$D$17,Configuration!$H$17,IF(E87&lt;=Configuration!$D$16,Configuration!$H$16,IF(E87&gt;=Configuration!$B$15,IF(E87&gt;Configuration!$D$15,"???",Configuration!$H$15),""))))</f>
        <v>???</v>
      </c>
    </row>
    <row r="88" spans="1:6" x14ac:dyDescent="0.25">
      <c r="A88" s="116" t="str">
        <f t="shared" si="3"/>
        <v/>
      </c>
      <c r="B88" s="116">
        <f>INDEX(Evaluations!$5:$5,,ROW(B87))</f>
        <v>0</v>
      </c>
      <c r="C88" s="116">
        <f>INDEX(Evaluations!$6:$6,,(ROW(C87)))</f>
        <v>0</v>
      </c>
      <c r="D88" s="84">
        <f>IF(Evaluations!I$8="","",VLOOKUP($B$5,Evaluations!$G$8:$KL$399,ROW(K80)+1,FALSE))</f>
        <v>0</v>
      </c>
      <c r="E88" s="117" t="str">
        <f t="shared" si="4"/>
        <v/>
      </c>
      <c r="F88" s="84" t="str">
        <f>IF(E88&lt;=Configuration!$D$18,Configuration!$H$18,IF(E88&lt;=Configuration!$D$17,Configuration!$H$17,IF(E88&lt;=Configuration!$D$16,Configuration!$H$16,IF(E88&gt;=Configuration!$B$15,IF(E88&gt;Configuration!$D$15,"???",Configuration!$H$15),""))))</f>
        <v>???</v>
      </c>
    </row>
    <row r="89" spans="1:6" x14ac:dyDescent="0.25">
      <c r="A89" s="116" t="str">
        <f t="shared" si="3"/>
        <v/>
      </c>
      <c r="B89" s="116">
        <f>INDEX(Evaluations!$5:$5,,ROW(B88))</f>
        <v>0</v>
      </c>
      <c r="C89" s="116">
        <f>INDEX(Evaluations!$6:$6,,(ROW(C88)))</f>
        <v>0</v>
      </c>
      <c r="D89" s="84">
        <f>IF(Evaluations!I$8="","",VLOOKUP($B$5,Evaluations!$G$8:$KL$399,ROW(K81)+1,FALSE))</f>
        <v>0</v>
      </c>
      <c r="E89" s="117" t="str">
        <f t="shared" si="4"/>
        <v/>
      </c>
      <c r="F89" s="84" t="str">
        <f>IF(E89&lt;=Configuration!$D$18,Configuration!$H$18,IF(E89&lt;=Configuration!$D$17,Configuration!$H$17,IF(E89&lt;=Configuration!$D$16,Configuration!$H$16,IF(E89&gt;=Configuration!$B$15,IF(E89&gt;Configuration!$D$15,"???",Configuration!$H$15),""))))</f>
        <v>???</v>
      </c>
    </row>
    <row r="90" spans="1:6" x14ac:dyDescent="0.25">
      <c r="A90" s="116" t="str">
        <f t="shared" si="3"/>
        <v/>
      </c>
      <c r="B90" s="116">
        <f>INDEX(Evaluations!$5:$5,,ROW(B89))</f>
        <v>0</v>
      </c>
      <c r="C90" s="116">
        <f>INDEX(Evaluations!$6:$6,,(ROW(C89)))</f>
        <v>0</v>
      </c>
      <c r="D90" s="84">
        <f>IF(Evaluations!I$8="","",VLOOKUP($B$5,Evaluations!$G$8:$KL$399,ROW(K82)+1,FALSE))</f>
        <v>0</v>
      </c>
      <c r="E90" s="117" t="str">
        <f t="shared" si="4"/>
        <v/>
      </c>
      <c r="F90" s="84" t="str">
        <f>IF(E90&lt;=Configuration!$D$18,Configuration!$H$18,IF(E90&lt;=Configuration!$D$17,Configuration!$H$17,IF(E90&lt;=Configuration!$D$16,Configuration!$H$16,IF(E90&gt;=Configuration!$B$15,IF(E90&gt;Configuration!$D$15,"???",Configuration!$H$15),""))))</f>
        <v>???</v>
      </c>
    </row>
    <row r="91" spans="1:6" x14ac:dyDescent="0.25">
      <c r="A91" s="116" t="str">
        <f t="shared" si="3"/>
        <v/>
      </c>
      <c r="B91" s="116">
        <f>INDEX(Evaluations!$5:$5,,ROW(B90))</f>
        <v>0</v>
      </c>
      <c r="C91" s="116">
        <f>INDEX(Evaluations!$6:$6,,(ROW(C90)))</f>
        <v>0</v>
      </c>
      <c r="D91" s="84">
        <f>IF(Evaluations!I$8="","",VLOOKUP($B$5,Evaluations!$G$8:$KL$399,ROW(K83)+1,FALSE))</f>
        <v>0</v>
      </c>
      <c r="E91" s="117" t="str">
        <f t="shared" si="4"/>
        <v/>
      </c>
      <c r="F91" s="84" t="str">
        <f>IF(E91&lt;=Configuration!$D$18,Configuration!$H$18,IF(E91&lt;=Configuration!$D$17,Configuration!$H$17,IF(E91&lt;=Configuration!$D$16,Configuration!$H$16,IF(E91&gt;=Configuration!$B$15,IF(E91&gt;Configuration!$D$15,"???",Configuration!$H$15),""))))</f>
        <v>???</v>
      </c>
    </row>
    <row r="92" spans="1:6" x14ac:dyDescent="0.25">
      <c r="A92" s="116" t="str">
        <f t="shared" si="3"/>
        <v/>
      </c>
      <c r="B92" s="116">
        <f>INDEX(Evaluations!$5:$5,,ROW(B91))</f>
        <v>0</v>
      </c>
      <c r="C92" s="116">
        <f>INDEX(Evaluations!$6:$6,,(ROW(C91)))</f>
        <v>0</v>
      </c>
      <c r="D92" s="84">
        <f>IF(Evaluations!I$8="","",VLOOKUP($B$5,Evaluations!$G$8:$KL$399,ROW(K84)+1,FALSE))</f>
        <v>0</v>
      </c>
      <c r="E92" s="117" t="str">
        <f t="shared" si="4"/>
        <v/>
      </c>
      <c r="F92" s="84" t="str">
        <f>IF(E92&lt;=Configuration!$D$18,Configuration!$H$18,IF(E92&lt;=Configuration!$D$17,Configuration!$H$17,IF(E92&lt;=Configuration!$D$16,Configuration!$H$16,IF(E92&gt;=Configuration!$B$15,IF(E92&gt;Configuration!$D$15,"???",Configuration!$H$15),""))))</f>
        <v>???</v>
      </c>
    </row>
    <row r="93" spans="1:6" x14ac:dyDescent="0.25">
      <c r="A93" s="116" t="str">
        <f t="shared" si="3"/>
        <v/>
      </c>
      <c r="B93" s="116">
        <f>INDEX(Evaluations!$5:$5,,ROW(B92))</f>
        <v>0</v>
      </c>
      <c r="C93" s="116">
        <f>INDEX(Evaluations!$6:$6,,(ROW(C92)))</f>
        <v>0</v>
      </c>
      <c r="D93" s="84">
        <f>IF(Evaluations!I$8="","",VLOOKUP($B$5,Evaluations!$G$8:$KL$399,ROW(K85)+1,FALSE))</f>
        <v>0</v>
      </c>
      <c r="E93" s="117" t="str">
        <f t="shared" si="4"/>
        <v/>
      </c>
      <c r="F93" s="84" t="str">
        <f>IF(E93&lt;=Configuration!$D$18,Configuration!$H$18,IF(E93&lt;=Configuration!$D$17,Configuration!$H$17,IF(E93&lt;=Configuration!$D$16,Configuration!$H$16,IF(E93&gt;=Configuration!$B$15,IF(E93&gt;Configuration!$D$15,"???",Configuration!$H$15),""))))</f>
        <v>???</v>
      </c>
    </row>
    <row r="94" spans="1:6" x14ac:dyDescent="0.25">
      <c r="A94" s="116" t="str">
        <f t="shared" si="3"/>
        <v/>
      </c>
      <c r="B94" s="116">
        <f>INDEX(Evaluations!$5:$5,,ROW(B93))</f>
        <v>0</v>
      </c>
      <c r="C94" s="116">
        <f>INDEX(Evaluations!$6:$6,,(ROW(C93)))</f>
        <v>0</v>
      </c>
      <c r="D94" s="84">
        <f>IF(Evaluations!I$8="","",VLOOKUP($B$5,Evaluations!$G$8:$KL$399,ROW(K86)+1,FALSE))</f>
        <v>0</v>
      </c>
      <c r="E94" s="117" t="str">
        <f t="shared" si="4"/>
        <v/>
      </c>
      <c r="F94" s="84" t="str">
        <f>IF(E94&lt;=Configuration!$D$18,Configuration!$H$18,IF(E94&lt;=Configuration!$D$17,Configuration!$H$17,IF(E94&lt;=Configuration!$D$16,Configuration!$H$16,IF(E94&gt;=Configuration!$B$15,IF(E94&gt;Configuration!$D$15,"???",Configuration!$H$15),""))))</f>
        <v>???</v>
      </c>
    </row>
    <row r="95" spans="1:6" x14ac:dyDescent="0.25">
      <c r="A95" s="116" t="str">
        <f t="shared" si="3"/>
        <v/>
      </c>
      <c r="B95" s="116">
        <f>INDEX(Evaluations!$5:$5,,ROW(B94))</f>
        <v>0</v>
      </c>
      <c r="C95" s="116">
        <f>INDEX(Evaluations!$6:$6,,(ROW(C94)))</f>
        <v>0</v>
      </c>
      <c r="D95" s="84">
        <f>IF(Evaluations!I$8="","",VLOOKUP($B$5,Evaluations!$G$8:$KL$399,ROW(K87)+1,FALSE))</f>
        <v>0</v>
      </c>
      <c r="E95" s="117" t="str">
        <f t="shared" si="4"/>
        <v/>
      </c>
      <c r="F95" s="84" t="str">
        <f>IF(E95&lt;=Configuration!$D$18,Configuration!$H$18,IF(E95&lt;=Configuration!$D$17,Configuration!$H$17,IF(E95&lt;=Configuration!$D$16,Configuration!$H$16,IF(E95&gt;=Configuration!$B$15,IF(E95&gt;Configuration!$D$15,"???",Configuration!$H$15),""))))</f>
        <v>???</v>
      </c>
    </row>
    <row r="96" spans="1:6" x14ac:dyDescent="0.25">
      <c r="A96" s="116" t="str">
        <f t="shared" si="3"/>
        <v/>
      </c>
      <c r="B96" s="116">
        <f>INDEX(Evaluations!$5:$5,,ROW(B95))</f>
        <v>0</v>
      </c>
      <c r="C96" s="116">
        <f>INDEX(Evaluations!$6:$6,,(ROW(C95)))</f>
        <v>0</v>
      </c>
      <c r="D96" s="84">
        <f>IF(Evaluations!I$8="","",VLOOKUP($B$5,Evaluations!$G$8:$KL$399,ROW(K88)+1,FALSE))</f>
        <v>0</v>
      </c>
      <c r="E96" s="117" t="str">
        <f t="shared" si="4"/>
        <v/>
      </c>
      <c r="F96" s="84" t="str">
        <f>IF(E96&lt;=Configuration!$D$18,Configuration!$H$18,IF(E96&lt;=Configuration!$D$17,Configuration!$H$17,IF(E96&lt;=Configuration!$D$16,Configuration!$H$16,IF(E96&gt;=Configuration!$B$15,IF(E96&gt;Configuration!$D$15,"???",Configuration!$H$15),""))))</f>
        <v>???</v>
      </c>
    </row>
    <row r="97" spans="1:6" x14ac:dyDescent="0.25">
      <c r="A97" s="116" t="str">
        <f t="shared" si="3"/>
        <v/>
      </c>
      <c r="B97" s="116">
        <f>INDEX(Evaluations!$5:$5,,ROW(B96))</f>
        <v>0</v>
      </c>
      <c r="C97" s="116">
        <f>INDEX(Evaluations!$6:$6,,(ROW(C96)))</f>
        <v>0</v>
      </c>
      <c r="D97" s="84">
        <f>IF(Evaluations!I$8="","",VLOOKUP($B$5,Evaluations!$G$8:$KL$399,ROW(K89)+1,FALSE))</f>
        <v>0</v>
      </c>
      <c r="E97" s="117" t="str">
        <f t="shared" si="4"/>
        <v/>
      </c>
      <c r="F97" s="84" t="str">
        <f>IF(E97&lt;=Configuration!$D$18,Configuration!$H$18,IF(E97&lt;=Configuration!$D$17,Configuration!$H$17,IF(E97&lt;=Configuration!$D$16,Configuration!$H$16,IF(E97&gt;=Configuration!$B$15,IF(E97&gt;Configuration!$D$15,"???",Configuration!$H$15),""))))</f>
        <v>???</v>
      </c>
    </row>
    <row r="98" spans="1:6" x14ac:dyDescent="0.25">
      <c r="A98" s="116" t="str">
        <f t="shared" si="3"/>
        <v/>
      </c>
      <c r="B98" s="116">
        <f>INDEX(Evaluations!$5:$5,,ROW(B97))</f>
        <v>0</v>
      </c>
      <c r="C98" s="116">
        <f>INDEX(Evaluations!$6:$6,,(ROW(C97)))</f>
        <v>0</v>
      </c>
      <c r="D98" s="84">
        <f>IF(Evaluations!I$8="","",VLOOKUP($B$5,Evaluations!$G$8:$KL$399,ROW(K90)+1,FALSE))</f>
        <v>0</v>
      </c>
      <c r="E98" s="117" t="str">
        <f t="shared" si="4"/>
        <v/>
      </c>
      <c r="F98" s="84" t="str">
        <f>IF(E98&lt;=Configuration!$D$18,Configuration!$H$18,IF(E98&lt;=Configuration!$D$17,Configuration!$H$17,IF(E98&lt;=Configuration!$D$16,Configuration!$H$16,IF(E98&gt;=Configuration!$B$15,IF(E98&gt;Configuration!$D$15,"???",Configuration!$H$15),""))))</f>
        <v>???</v>
      </c>
    </row>
    <row r="99" spans="1:6" x14ac:dyDescent="0.25">
      <c r="A99" s="116" t="str">
        <f t="shared" si="3"/>
        <v/>
      </c>
      <c r="B99" s="116">
        <f>INDEX(Evaluations!$5:$5,,ROW(B98))</f>
        <v>0</v>
      </c>
      <c r="C99" s="116">
        <f>INDEX(Evaluations!$6:$6,,(ROW(C98)))</f>
        <v>0</v>
      </c>
      <c r="D99" s="84">
        <f>IF(Evaluations!I$8="","",VLOOKUP($B$5,Evaluations!$G$8:$KL$399,ROW(K91)+1,FALSE))</f>
        <v>0</v>
      </c>
      <c r="E99" s="117" t="str">
        <f t="shared" si="4"/>
        <v/>
      </c>
      <c r="F99" s="84" t="str">
        <f>IF(E99&lt;=Configuration!$D$18,Configuration!$H$18,IF(E99&lt;=Configuration!$D$17,Configuration!$H$17,IF(E99&lt;=Configuration!$D$16,Configuration!$H$16,IF(E99&gt;=Configuration!$B$15,IF(E99&gt;Configuration!$D$15,"???",Configuration!$H$15),""))))</f>
        <v>???</v>
      </c>
    </row>
    <row r="100" spans="1:6" x14ac:dyDescent="0.25">
      <c r="A100" s="116" t="str">
        <f t="shared" si="3"/>
        <v/>
      </c>
      <c r="B100" s="116">
        <f>INDEX(Evaluations!$5:$5,,ROW(B99))</f>
        <v>0</v>
      </c>
      <c r="C100" s="116">
        <f>INDEX(Evaluations!$6:$6,,(ROW(C99)))</f>
        <v>0</v>
      </c>
      <c r="D100" s="84">
        <f>IF(Evaluations!I$8="","",VLOOKUP($B$5,Evaluations!$G$8:$KL$399,ROW(K92)+1,FALSE))</f>
        <v>0</v>
      </c>
      <c r="E100" s="117" t="str">
        <f t="shared" si="4"/>
        <v/>
      </c>
      <c r="F100" s="84" t="str">
        <f>IF(E100&lt;=Configuration!$D$18,Configuration!$H$18,IF(E100&lt;=Configuration!$D$17,Configuration!$H$17,IF(E100&lt;=Configuration!$D$16,Configuration!$H$16,IF(E100&gt;=Configuration!$B$15,IF(E100&gt;Configuration!$D$15,"???",Configuration!$H$15),""))))</f>
        <v>???</v>
      </c>
    </row>
  </sheetData>
  <mergeCells count="4">
    <mergeCell ref="B5:F5"/>
    <mergeCell ref="A4:B4"/>
    <mergeCell ref="A2:F2"/>
    <mergeCell ref="B6:D6"/>
  </mergeCells>
  <conditionalFormatting sqref="A10:C100">
    <cfRule type="cellIs" dxfId="7" priority="11" operator="equal">
      <formula>0</formula>
    </cfRule>
  </conditionalFormatting>
  <conditionalFormatting sqref="D10:D100">
    <cfRule type="expression" dxfId="6" priority="9" stopIfTrue="1">
      <formula>$A10=""</formula>
    </cfRule>
    <cfRule type="dataBar" priority="10">
      <dataBar>
        <cfvo type="num" val="0"/>
        <cfvo type="num" val="$E$6"/>
        <color rgb="FF638EC6"/>
      </dataBar>
      <extLst>
        <ext xmlns:x14="http://schemas.microsoft.com/office/spreadsheetml/2009/9/main" uri="{B025F937-C7B1-47D3-B67F-A62EFF666E3E}">
          <x14:id>{00000000-000E-0000-0300-000002000000}</x14:id>
        </ext>
      </extLst>
    </cfRule>
  </conditionalFormatting>
  <conditionalFormatting sqref="E6">
    <cfRule type="containsErrors" dxfId="5" priority="3">
      <formula>ISERROR(E6)</formula>
    </cfRule>
  </conditionalFormatting>
  <conditionalFormatting sqref="D10:F100">
    <cfRule type="containsErrors" dxfId="4" priority="1">
      <formula>ISERROR(D10)</formula>
    </cfRule>
  </conditionalFormatting>
  <dataValidations count="1">
    <dataValidation type="list" errorStyle="information" showInputMessage="1" showErrorMessage="1" error="Il faut rentrer une compétence existante" prompt="choissisez une compétence" sqref="B5:F5">
      <formula1>Listecompétences</formula1>
    </dataValidation>
  </dataValidations>
  <pageMargins left="0.25" right="0.25" top="0.75" bottom="0.75" header="0.3" footer="0.3"/>
  <pageSetup paperSize="9" fitToHeight="0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300-000002000000}">
            <x14:dataBar minLength="0" maxLength="100">
              <x14:cfvo type="num">
                <xm:f>0</xm:f>
              </x14:cfvo>
              <x14:cfvo type="num">
                <xm:f>$E$6</xm:f>
              </x14:cfvo>
              <x14:negativeFillColor rgb="FFFF0000"/>
              <x14:axisColor rgb="FF000000"/>
            </x14:dataBar>
          </x14:cfRule>
          <xm:sqref>D10:D100</xm:sqref>
        </x14:conditionalFormatting>
        <x14:conditionalFormatting xmlns:xm="http://schemas.microsoft.com/office/excel/2006/main">
          <x14:cfRule type="cellIs" priority="4" operator="equal" id="{395D5A95-7B54-44AA-9851-4F6F2B868606}">
            <xm:f>Configuration!$H$15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equal" id="{CA88B41E-C795-4025-A9C6-C9A0A62D2A6A}">
            <xm:f>Configuration!$H$16</xm:f>
            <x14:dxf>
              <fill>
                <patternFill>
                  <bgColor rgb="FF92D050"/>
                </patternFill>
              </fill>
            </x14:dxf>
          </x14:cfRule>
          <x14:cfRule type="cellIs" priority="6" operator="equal" id="{A8F4EC9F-4938-4636-AF97-3CEBA9289A54}">
            <xm:f>Configuration!$H$17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84471E0C-248B-40B1-85EC-1DC1D1BB6FE2}">
            <xm:f>Configuration!$H$18</xm:f>
            <x14:dxf>
              <fill>
                <patternFill>
                  <bgColor rgb="FFFF0000"/>
                </patternFill>
              </fill>
            </x14:dxf>
          </x14:cfRule>
          <xm:sqref>F9:F100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Configuration</vt:lpstr>
      <vt:lpstr>Evaluations</vt:lpstr>
      <vt:lpstr>Informations</vt:lpstr>
      <vt:lpstr>Bilan élève</vt:lpstr>
      <vt:lpstr>Bilan élève LSU</vt:lpstr>
      <vt:lpstr>Bilan classe</vt:lpstr>
      <vt:lpstr>Evaluations!Impression_des_titres</vt:lpstr>
      <vt:lpstr>liste_compétences</vt:lpstr>
      <vt:lpstr>Liste_évaluations</vt:lpstr>
      <vt:lpstr>Listecompétences</vt:lpstr>
      <vt:lpstr>MatièresLSU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 MOUSSERON</cp:lastModifiedBy>
  <cp:lastPrinted>2017-02-06T23:08:59Z</cp:lastPrinted>
  <dcterms:created xsi:type="dcterms:W3CDTF">2016-12-04T17:52:17Z</dcterms:created>
  <dcterms:modified xsi:type="dcterms:W3CDTF">2017-02-08T17:53:53Z</dcterms:modified>
</cp:coreProperties>
</file>